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checkCompatibility="1"/>
  <bookViews>
    <workbookView xWindow="240" yWindow="60" windowWidth="7770" windowHeight="4500" tabRatio="833" firstSheet="1" activeTab="1"/>
  </bookViews>
  <sheets>
    <sheet name="Boc marinera" sheetId="9" state="hidden" r:id="rId1"/>
    <sheet name="Caja de derivación Montenegro" sheetId="13" r:id="rId2"/>
  </sheets>
  <definedNames>
    <definedName name="_xlnm.Print_Area" localSheetId="0">'Boc marinera'!$A$1:$G$85</definedName>
    <definedName name="_xlnm.Print_Area">#REF!</definedName>
    <definedName name="_xlnm.Print_Titles" localSheetId="0">'Boc marinera'!$1:$3</definedName>
  </definedNames>
  <calcPr calcId="144525"/>
</workbook>
</file>

<file path=xl/calcChain.xml><?xml version="1.0" encoding="utf-8"?>
<calcChain xmlns="http://schemas.openxmlformats.org/spreadsheetml/2006/main">
  <c r="C16" i="13" l="1"/>
  <c r="E31" i="13"/>
  <c r="G31" i="13" l="1"/>
  <c r="C40" i="13"/>
  <c r="C39" i="13"/>
  <c r="D42" i="13" l="1"/>
  <c r="D43" i="13" s="1"/>
  <c r="E20" i="9"/>
  <c r="D29" i="9" s="1"/>
  <c r="D39" i="9" s="1"/>
  <c r="D41" i="9" s="1"/>
  <c r="A43" i="9" s="1"/>
  <c r="E24" i="9"/>
  <c r="D49" i="9"/>
  <c r="E68" i="9"/>
  <c r="E69" i="9" s="1"/>
  <c r="C73" i="9" s="1"/>
  <c r="E65" i="9" l="1"/>
  <c r="A75" i="9"/>
</calcChain>
</file>

<file path=xl/comments1.xml><?xml version="1.0" encoding="utf-8"?>
<comments xmlns="http://schemas.openxmlformats.org/spreadsheetml/2006/main">
  <authors>
    <author>SanearPC8</author>
  </authors>
  <commentList>
    <comment ref="A14" authorId="0">
      <text>
        <r>
          <rPr>
            <b/>
            <sz val="8"/>
            <color indexed="81"/>
            <rFont val="Tahoma"/>
            <family val="2"/>
          </rPr>
          <t>SanearPC8:</t>
        </r>
        <r>
          <rPr>
            <sz val="8"/>
            <color indexed="81"/>
            <rFont val="Tahoma"/>
            <family val="2"/>
          </rPr>
          <t xml:space="preserve">
OBRAS HIDRAULICAS RURALES. Ing Hernan Materon Muñoz.
Universidad del Valle.
Cuarta edicion,1991 
 Pág 3.69 - 3.77) </t>
        </r>
      </text>
    </comment>
    <comment ref="F19" authorId="0">
      <text>
        <r>
          <rPr>
            <b/>
            <sz val="8"/>
            <color indexed="81"/>
            <rFont val="Tahoma"/>
            <family val="2"/>
          </rPr>
          <t>SanearPC8:</t>
        </r>
        <r>
          <rPr>
            <sz val="8"/>
            <color indexed="81"/>
            <rFont val="Tahoma"/>
            <family val="2"/>
          </rPr>
          <t xml:space="preserve">
OBRAS HIDRAULICAS RURALES. Ing Hernan Materon Muñoz.
Universidad del Valle.
Cuarta edicion,1991 
Tabla 3.4,  Pág 3.77</t>
        </r>
      </text>
    </comment>
    <comment ref="F27" authorId="0">
      <text>
        <r>
          <rPr>
            <b/>
            <sz val="8"/>
            <color indexed="81"/>
            <rFont val="Tahoma"/>
            <family val="2"/>
          </rPr>
          <t>SanearPC8:</t>
        </r>
        <r>
          <rPr>
            <sz val="8"/>
            <color indexed="81"/>
            <rFont val="Tahoma"/>
            <family val="2"/>
          </rPr>
          <t xml:space="preserve">
OBRAS HIDRAULICAS RURALES. 
Ing Hernan Materon Muñoz.
Universidad del Valle.
Cuarta edicion,1991 
Pág 3.73</t>
        </r>
      </text>
    </comment>
    <comment ref="A36" authorId="0">
      <text>
        <r>
          <rPr>
            <b/>
            <sz val="8"/>
            <color indexed="81"/>
            <rFont val="Tahoma"/>
            <family val="2"/>
          </rPr>
          <t>SanearPC8:</t>
        </r>
        <r>
          <rPr>
            <sz val="8"/>
            <color indexed="81"/>
            <rFont val="Tahoma"/>
            <family val="2"/>
          </rPr>
          <t xml:space="preserve">
MANUAL DE HIDRAULICA.
J. M. Azevedo Netto, Guillermo Acosta Alvarez. Editorial Harla. Sexta edición, 1976. 
Pág 79</t>
        </r>
      </text>
    </comment>
    <comment ref="A45" authorId="0">
      <text>
        <r>
          <rPr>
            <b/>
            <sz val="8"/>
            <color indexed="81"/>
            <rFont val="Tahoma"/>
            <family val="2"/>
          </rPr>
          <t>SanearPC8:</t>
        </r>
        <r>
          <rPr>
            <sz val="8"/>
            <color indexed="81"/>
            <rFont val="Tahoma"/>
            <family val="2"/>
          </rPr>
          <t xml:space="preserve">
MANUAL DE HIDRAULICA.
J. M. Azevedo Netto, Guillermo Acosta Alvarez. Editorial Harla. Sexta edición, 1976. 
Pág 79</t>
        </r>
      </text>
    </comment>
    <comment ref="A62" authorId="0">
      <text>
        <r>
          <rPr>
            <b/>
            <sz val="8"/>
            <color indexed="81"/>
            <rFont val="Tahoma"/>
            <family val="2"/>
          </rPr>
          <t>SanearPC8:</t>
        </r>
        <r>
          <rPr>
            <sz val="8"/>
            <color indexed="81"/>
            <rFont val="Tahoma"/>
            <family val="2"/>
          </rPr>
          <t xml:space="preserve">
MANUAL DE HIDRAULICA. 
J. M. Azevedo Netto, Guillermo Acosta Alvarez. Editorial Harla. Sexta edición, 1976. 
Pág 73</t>
        </r>
      </text>
    </comment>
    <comment ref="F66" authorId="0">
      <text>
        <r>
          <rPr>
            <b/>
            <sz val="8"/>
            <color indexed="81"/>
            <rFont val="Tahoma"/>
            <family val="2"/>
          </rPr>
          <t>SanearPC8:</t>
        </r>
        <r>
          <rPr>
            <sz val="8"/>
            <color indexed="81"/>
            <rFont val="Tahoma"/>
            <family val="2"/>
          </rPr>
          <t xml:space="preserve">
MANUAL DE HIDRAULICA. 
J. M. Azevedo Netto, Guillermo Acosta Alvarez. Editorial Harla. Sexta edición, 1976. 
Pág 73</t>
        </r>
      </text>
    </comment>
  </commentList>
</comments>
</file>

<file path=xl/sharedStrings.xml><?xml version="1.0" encoding="utf-8"?>
<sst xmlns="http://schemas.openxmlformats.org/spreadsheetml/2006/main" count="124" uniqueCount="101">
  <si>
    <t>m</t>
  </si>
  <si>
    <r>
      <t>m/s</t>
    </r>
    <r>
      <rPr>
        <vertAlign val="superscript"/>
        <sz val="10"/>
        <rFont val="Arial"/>
        <family val="2"/>
      </rPr>
      <t>2</t>
    </r>
  </si>
  <si>
    <r>
      <t>Q</t>
    </r>
    <r>
      <rPr>
        <b/>
        <vertAlign val="subscript"/>
        <sz val="10"/>
        <rFont val="Arial"/>
        <family val="2"/>
      </rPr>
      <t>C</t>
    </r>
    <r>
      <rPr>
        <b/>
        <sz val="10"/>
        <rFont val="Arial"/>
        <family val="2"/>
      </rPr>
      <t>= [ ( C * e * b</t>
    </r>
    <r>
      <rPr>
        <b/>
        <vertAlign val="superscript"/>
        <sz val="10"/>
        <rFont val="Arial"/>
        <family val="2"/>
      </rPr>
      <t>2/3</t>
    </r>
    <r>
      <rPr>
        <b/>
        <sz val="10"/>
        <rFont val="Arial"/>
        <family val="2"/>
      </rPr>
      <t xml:space="preserve"> * (2g)</t>
    </r>
    <r>
      <rPr>
        <b/>
        <vertAlign val="superscript"/>
        <sz val="10"/>
        <rFont val="Arial"/>
        <family val="2"/>
      </rPr>
      <t>1/2</t>
    </r>
    <r>
      <rPr>
        <b/>
        <sz val="10"/>
        <rFont val="Arial"/>
        <family val="2"/>
      </rPr>
      <t xml:space="preserve"> * L ) / ( C`</t>
    </r>
    <r>
      <rPr>
        <b/>
        <vertAlign val="superscript"/>
        <sz val="10"/>
        <rFont val="Arial"/>
        <family val="2"/>
      </rPr>
      <t xml:space="preserve">1/3 </t>
    </r>
    <r>
      <rPr>
        <b/>
        <sz val="10"/>
        <rFont val="Arial"/>
        <family val="2"/>
      </rPr>
      <t>) ]</t>
    </r>
    <r>
      <rPr>
        <b/>
        <vertAlign val="superscript"/>
        <sz val="10"/>
        <rFont val="Arial"/>
        <family val="2"/>
      </rPr>
      <t>3/2</t>
    </r>
  </si>
  <si>
    <t xml:space="preserve">b = Ancho de la Cresta del Vertedero, b = </t>
  </si>
  <si>
    <r>
      <t>Q</t>
    </r>
    <r>
      <rPr>
        <b/>
        <vertAlign val="subscript"/>
        <sz val="10"/>
        <rFont val="Arial"/>
        <family val="2"/>
      </rPr>
      <t>C</t>
    </r>
    <r>
      <rPr>
        <b/>
        <sz val="10"/>
        <rFont val="Arial"/>
        <family val="2"/>
      </rPr>
      <t xml:space="preserve"> =</t>
    </r>
  </si>
  <si>
    <r>
      <t>Q</t>
    </r>
    <r>
      <rPr>
        <vertAlign val="subscript"/>
        <sz val="10"/>
        <rFont val="Arial"/>
        <family val="2"/>
      </rPr>
      <t xml:space="preserve"> </t>
    </r>
    <r>
      <rPr>
        <sz val="10"/>
        <rFont val="Arial"/>
        <family val="2"/>
      </rPr>
      <t>= Caudal Máximo de Captación,   Q</t>
    </r>
    <r>
      <rPr>
        <vertAlign val="subscript"/>
        <sz val="10"/>
        <rFont val="Arial"/>
        <family val="2"/>
      </rPr>
      <t xml:space="preserve">C </t>
    </r>
    <r>
      <rPr>
        <sz val="10"/>
        <rFont val="Arial"/>
        <family val="2"/>
      </rPr>
      <t>=</t>
    </r>
  </si>
  <si>
    <r>
      <t>m</t>
    </r>
    <r>
      <rPr>
        <vertAlign val="superscript"/>
        <sz val="10"/>
        <rFont val="Arial"/>
        <family val="2"/>
      </rPr>
      <t>3</t>
    </r>
    <r>
      <rPr>
        <sz val="10"/>
        <rFont val="Arial"/>
        <family val="2"/>
      </rPr>
      <t>/s</t>
    </r>
  </si>
  <si>
    <r>
      <t>m</t>
    </r>
    <r>
      <rPr>
        <vertAlign val="superscript"/>
        <sz val="10"/>
        <rFont val="Arial"/>
        <family val="2"/>
      </rPr>
      <t>2</t>
    </r>
  </si>
  <si>
    <r>
      <t xml:space="preserve">H = Altura del Vertedero,                   </t>
    </r>
    <r>
      <rPr>
        <b/>
        <sz val="10"/>
        <rFont val="Arial"/>
        <family val="2"/>
      </rPr>
      <t xml:space="preserve">H = </t>
    </r>
  </si>
  <si>
    <t>A =</t>
  </si>
  <si>
    <t>un</t>
  </si>
  <si>
    <t>Donde:</t>
  </si>
  <si>
    <t>D = Diámetro del Orificio</t>
  </si>
  <si>
    <t>D =</t>
  </si>
  <si>
    <t>C = Coeficiente de Descarga</t>
  </si>
  <si>
    <t>C =</t>
  </si>
  <si>
    <t>H = Carga hidráulica sobre el orificio</t>
  </si>
  <si>
    <t>H =</t>
  </si>
  <si>
    <t xml:space="preserve">g = Aceleración de la gravedad </t>
  </si>
  <si>
    <t>g =</t>
  </si>
  <si>
    <t>pulg</t>
  </si>
  <si>
    <t>Se revisará la altura de la lámina de agua que debe estar sobre el vertedero central de la bocatoma; para tener la capacidad de captar todo el caudal estimado que puede pasar por la reja; para lo anterior, se usará la fórmula de Francis.</t>
  </si>
  <si>
    <t>Qc =</t>
  </si>
  <si>
    <t>Qc = Caudal Máximo de Captación</t>
  </si>
  <si>
    <r>
      <t>Q = C x A x ( 2 x g x H^</t>
    </r>
    <r>
      <rPr>
        <b/>
        <vertAlign val="superscript"/>
        <sz val="10"/>
        <rFont val="Arial"/>
        <family val="2"/>
      </rPr>
      <t>3/2</t>
    </r>
    <r>
      <rPr>
        <b/>
        <sz val="10"/>
        <rFont val="Arial"/>
        <family val="2"/>
      </rPr>
      <t xml:space="preserve"> )^</t>
    </r>
    <r>
      <rPr>
        <b/>
        <vertAlign val="superscript"/>
        <sz val="10"/>
        <rFont val="Arial"/>
        <family val="2"/>
      </rPr>
      <t>1/2</t>
    </r>
  </si>
  <si>
    <t>Para realizar el chequeo del caudal máximo de captación en la rejilla, se utilizará la siguiente expresión teórica:</t>
  </si>
  <si>
    <t>A = Área Seccional</t>
  </si>
  <si>
    <t>L/s</t>
  </si>
  <si>
    <r>
      <t>Q</t>
    </r>
    <r>
      <rPr>
        <vertAlign val="subscript"/>
        <sz val="10"/>
        <rFont val="Arial"/>
        <family val="2"/>
      </rPr>
      <t>C:</t>
    </r>
    <r>
      <rPr>
        <sz val="10"/>
        <rFont val="Arial"/>
        <family val="2"/>
      </rPr>
      <t xml:space="preserve"> Caudal Máximo de Captación </t>
    </r>
  </si>
  <si>
    <r>
      <t>e: Relación de Vacíos en la Reja,  e = ((N</t>
    </r>
    <r>
      <rPr>
        <vertAlign val="subscript"/>
        <sz val="10"/>
        <rFont val="Arial"/>
        <family val="2"/>
      </rPr>
      <t>b</t>
    </r>
    <r>
      <rPr>
        <sz val="10"/>
        <rFont val="Arial"/>
        <family val="2"/>
      </rPr>
      <t>+1) x e</t>
    </r>
    <r>
      <rPr>
        <vertAlign val="subscript"/>
        <sz val="10"/>
        <rFont val="Arial"/>
        <family val="2"/>
      </rPr>
      <t>b</t>
    </r>
    <r>
      <rPr>
        <sz val="10"/>
        <rFont val="Arial"/>
        <family val="2"/>
      </rPr>
      <t>)/L =</t>
    </r>
  </si>
  <si>
    <r>
      <t>e</t>
    </r>
    <r>
      <rPr>
        <vertAlign val="subscript"/>
        <sz val="10"/>
        <rFont val="Arial"/>
        <family val="2"/>
      </rPr>
      <t>b:</t>
    </r>
    <r>
      <rPr>
        <sz val="10"/>
        <rFont val="Arial"/>
        <family val="2"/>
      </rPr>
      <t xml:space="preserve"> Espacio entre barras,                                     e</t>
    </r>
    <r>
      <rPr>
        <vertAlign val="subscript"/>
        <sz val="10"/>
        <rFont val="Arial"/>
        <family val="2"/>
      </rPr>
      <t>b</t>
    </r>
    <r>
      <rPr>
        <sz val="10"/>
        <rFont val="Arial"/>
        <family val="2"/>
      </rPr>
      <t xml:space="preserve"> = </t>
    </r>
  </si>
  <si>
    <t xml:space="preserve">L: Longitud de la Reja,                                          L = </t>
  </si>
  <si>
    <r>
      <t>N</t>
    </r>
    <r>
      <rPr>
        <vertAlign val="subscript"/>
        <sz val="10"/>
        <rFont val="Arial"/>
        <family val="2"/>
      </rPr>
      <t>b:</t>
    </r>
    <r>
      <rPr>
        <sz val="10"/>
        <rFont val="Arial"/>
        <family val="2"/>
      </rPr>
      <t xml:space="preserve"> Número de Barras,                                         N</t>
    </r>
    <r>
      <rPr>
        <vertAlign val="subscript"/>
        <sz val="10"/>
        <rFont val="Arial"/>
        <family val="2"/>
      </rPr>
      <t xml:space="preserve">b </t>
    </r>
    <r>
      <rPr>
        <sz val="10"/>
        <rFont val="Arial"/>
        <family val="2"/>
      </rPr>
      <t>=</t>
    </r>
  </si>
  <si>
    <t>g: Aceleración de la Gravedad,                               g =</t>
  </si>
  <si>
    <t xml:space="preserve">C`: Constante                                                      C` = </t>
  </si>
  <si>
    <t>4. TUBERIA DE ADUCCIÓN</t>
  </si>
  <si>
    <t>RESPONSABLE</t>
  </si>
  <si>
    <t>NOMBRE</t>
  </si>
  <si>
    <t>FIRMA</t>
  </si>
  <si>
    <t>FECHA</t>
  </si>
  <si>
    <t>ELABORO</t>
  </si>
  <si>
    <t>REVISO</t>
  </si>
  <si>
    <t>VERIFICO</t>
  </si>
  <si>
    <t>VALIDO</t>
  </si>
  <si>
    <t xml:space="preserve">b: Ancho util de la Reja,                                        b = </t>
  </si>
  <si>
    <r>
      <t>m</t>
    </r>
    <r>
      <rPr>
        <b/>
        <vertAlign val="superscript"/>
        <sz val="10"/>
        <rFont val="Arial"/>
        <family val="2"/>
      </rPr>
      <t>3</t>
    </r>
    <r>
      <rPr>
        <b/>
        <sz val="10"/>
        <rFont val="Arial"/>
        <family val="2"/>
      </rPr>
      <t>/s</t>
    </r>
  </si>
  <si>
    <t>La ecuación fue tomada del libro Acueducto, teoria y diseño de Freddy Corcho e Ignacio Duque. Ecuación 2.69 página 103.</t>
  </si>
  <si>
    <r>
      <t>Q</t>
    </r>
    <r>
      <rPr>
        <b/>
        <vertAlign val="subscript"/>
        <sz val="10"/>
        <rFont val="Arial"/>
        <family val="2"/>
      </rPr>
      <t>C</t>
    </r>
    <r>
      <rPr>
        <b/>
        <sz val="10"/>
        <rFont val="Arial"/>
        <family val="2"/>
      </rPr>
      <t xml:space="preserve"> = 1,834 x b x H</t>
    </r>
    <r>
      <rPr>
        <b/>
        <vertAlign val="superscript"/>
        <sz val="10"/>
        <rFont val="Arial"/>
        <family val="2"/>
      </rPr>
      <t>3/2</t>
    </r>
  </si>
  <si>
    <t xml:space="preserve">b = Ancho de la Cresta del Vertedero,   b = </t>
  </si>
  <si>
    <t xml:space="preserve">H = Altura del Vertedero,                      H = </t>
  </si>
  <si>
    <r>
      <t>Q</t>
    </r>
    <r>
      <rPr>
        <vertAlign val="subscript"/>
        <sz val="10"/>
        <rFont val="Arial"/>
        <family val="2"/>
      </rPr>
      <t xml:space="preserve"> </t>
    </r>
    <r>
      <rPr>
        <sz val="10"/>
        <rFont val="Arial"/>
        <family val="2"/>
      </rPr>
      <t xml:space="preserve">= Caudal Máximo de Captación,       </t>
    </r>
    <r>
      <rPr>
        <b/>
        <sz val="10"/>
        <rFont val="Arial"/>
        <family val="2"/>
      </rPr>
      <t>Q</t>
    </r>
    <r>
      <rPr>
        <b/>
        <vertAlign val="subscript"/>
        <sz val="10"/>
        <rFont val="Arial"/>
        <family val="2"/>
      </rPr>
      <t xml:space="preserve">C </t>
    </r>
    <r>
      <rPr>
        <b/>
        <sz val="10"/>
        <rFont val="Arial"/>
        <family val="2"/>
      </rPr>
      <t>=</t>
    </r>
  </si>
  <si>
    <t>La bocatoma no cuenta con vertedero de crecida por lo que en el momento que se presenta el caudal de creciente rebosará sobre la presa.</t>
  </si>
  <si>
    <t xml:space="preserve">OBRAS HIDRAULICAS RURALES. Ing Hernan Materon Muñoz. A27 Universidad del Valle. Cuarta edicion,1991 
 Pág 3.69 - 3.77) </t>
  </si>
  <si>
    <t>MANUAL DE HIDRAULICA. J. M. Azevedo Netto, Guillermo Acosta Alvarez. Editorial Harla. Sexta edición, 1976.  Pág 79</t>
  </si>
  <si>
    <r>
      <t>H = [ Q</t>
    </r>
    <r>
      <rPr>
        <b/>
        <vertAlign val="subscript"/>
        <sz val="10"/>
        <rFont val="Arial"/>
        <family val="2"/>
      </rPr>
      <t>C</t>
    </r>
    <r>
      <rPr>
        <b/>
        <sz val="10"/>
        <rFont val="Arial"/>
        <family val="2"/>
      </rPr>
      <t xml:space="preserve"> / (1,834 x b) ]</t>
    </r>
    <r>
      <rPr>
        <b/>
        <vertAlign val="superscript"/>
        <sz val="10"/>
        <rFont val="Arial"/>
        <family val="2"/>
      </rPr>
      <t xml:space="preserve">2/3  </t>
    </r>
    <r>
      <rPr>
        <b/>
        <sz val="10"/>
        <rFont val="Arial"/>
        <family val="2"/>
      </rPr>
      <t xml:space="preserve"> -  Fórmula de Francis</t>
    </r>
  </si>
  <si>
    <t>La tubería que sale de la caja de derivación y que se encuentra en el fondo de la caja, corresponde a la línea de aducción entre la captación y el desarenador Angostura. Utilizando la expresión del tubo sujeto a descarga libre; se evaluará la capacidad hi</t>
  </si>
  <si>
    <r>
      <t>Ø</t>
    </r>
    <r>
      <rPr>
        <vertAlign val="subscript"/>
        <sz val="10"/>
        <rFont val="Arial"/>
        <family val="2"/>
      </rPr>
      <t>b:</t>
    </r>
    <r>
      <rPr>
        <sz val="10"/>
        <rFont val="Arial"/>
        <family val="2"/>
      </rPr>
      <t xml:space="preserve"> Diámetro de Barras,                             Ø</t>
    </r>
    <r>
      <rPr>
        <vertAlign val="subscript"/>
        <sz val="10"/>
        <rFont val="Arial"/>
        <family val="2"/>
      </rPr>
      <t>b</t>
    </r>
    <r>
      <rPr>
        <sz val="10"/>
        <rFont val="Arial"/>
        <family val="2"/>
      </rPr>
      <t xml:space="preserve"> = 1/2" = </t>
    </r>
  </si>
  <si>
    <t xml:space="preserve">C: Coeficiente de Descarga para Reja paralela y horizonatal,                                                         C = </t>
  </si>
  <si>
    <t>La captación de agua que se realiza sobre la Quebrada La Marinera, consiste en una bocatoma de fondo con rejilla dispuesta a un lado de la estructura. A continuación se efectuará el chequeo hidráulico de los diferentes elementos que componen el sistema.</t>
  </si>
  <si>
    <t>Como el vertedero de captación cuenta con una altura h=0,09 m, esté solamente podrá captar:</t>
  </si>
  <si>
    <r>
      <t>La captación es una bocatoma de fondo, cuya presa, construida en concreto reforzado, cuenta con un vertedero de captación de L = 0,27 m; a =</t>
    </r>
    <r>
      <rPr>
        <sz val="10"/>
        <color indexed="10"/>
        <rFont val="Arial"/>
        <family val="2"/>
      </rPr>
      <t xml:space="preserve"> </t>
    </r>
    <r>
      <rPr>
        <sz val="10"/>
        <rFont val="Arial"/>
        <family val="2"/>
      </rPr>
      <t>0,54m y h = 0,09 m sobre el cual se instaló una rejilla de sección de 0,30m x 0,30m y 10 varillas Ø1/2" espaciadas cada 1,25 cm en un solo cuerpo.</t>
    </r>
  </si>
  <si>
    <t>a) La capacidad máxima de captación de la bocatoma es de 15 L/s</t>
  </si>
  <si>
    <t>No existe como tal una estructura que funcione como un canal de derivación, solo se encuentra un pequeño paso en tuberia de PVC-P Ø4" que comunica la rejilla con dos pequeñas tanquetillas que actúan como cámara de retención de sólidos gruesos y de allí el agua sale hacia el desarenador de Santa Clara en tubería de PVC-P Ø4". De acuerdo con lo anterior, no se efectuará chequeo hidráulico para la derivación.</t>
  </si>
  <si>
    <t>2. REJILLA DE CAPTACIÓN DE LA BOCATOMA</t>
  </si>
  <si>
    <t xml:space="preserve">3. VERTEDERO CENTRAL </t>
  </si>
  <si>
    <t xml:space="preserve">4. VERTEDERO PARA CRECIDAS </t>
  </si>
  <si>
    <t>6. CONCLUSIONES Y RECOMENDACIONES</t>
  </si>
  <si>
    <t>1. INTRODUCCIÓN.</t>
  </si>
  <si>
    <t xml:space="preserve">5. CANAL DE DERIVACIÓN  </t>
  </si>
  <si>
    <t>b) La bocatoma debe impermeabilizarse y corregirse la fisuración del fondo de la presa para evitar la fuga de caudal.</t>
  </si>
  <si>
    <t>ANEXO 3.2.1.2  REVISIÓN DE LA CAPACIDAD HIDRÁULICA DE LA 
CAPTACIÓN SOBRE LA QUEBRADA LA MARINERA (AFLUENTE DE SANTA CLARA)</t>
  </si>
  <si>
    <t>Versión 1</t>
  </si>
  <si>
    <t>Consultoría para la elaboración de estudios y diseños  que incluyen los componentes de riesgo y/o amenaza para la recuperación y construcción de la Infraestructura de Agua potable y Saneamiento Básico, localizados en 3 Municipios del Departamento de Antioquia.</t>
  </si>
  <si>
    <t>Vereda San Francisco - Municipio San Pedro de  los Milagros  - Antioquia</t>
  </si>
  <si>
    <t>* Longitud ; L =</t>
  </si>
  <si>
    <t>* Ancho ; a =</t>
  </si>
  <si>
    <t>En la práctica, estos vertederos son empleados con forma de triángulo isósceles, siendo más usuales los de 90º, para el dimensionamiento del vertedero, se emplea la fórmula desarrollada por Thomson (Tomado de la Referencia 1).</t>
  </si>
  <si>
    <t>* K = Constante de la ecuación, toma valores entre 1,40 y 1,46 (para nuestro caso se adopta un valor promedio de 1,43)</t>
  </si>
  <si>
    <t>* H = Lámina de agua sobre el vertedero (m)</t>
  </si>
  <si>
    <t>* Q = Caudal de paso por el vertedero (m³/s)</t>
  </si>
  <si>
    <t xml:space="preserve">* d =  Diametro de la Tuberia </t>
  </si>
  <si>
    <t xml:space="preserve">* H = Diametro de la tuberia </t>
  </si>
  <si>
    <t>Qc</t>
  </si>
  <si>
    <t>Qc = 1.518x(d)^0.693x (H)^1.807   (m3/s)</t>
  </si>
  <si>
    <t>m3/s</t>
  </si>
  <si>
    <t>l/s</t>
  </si>
  <si>
    <r>
      <t>m</t>
    </r>
    <r>
      <rPr>
        <sz val="10"/>
        <color rgb="FF000000"/>
        <rFont val="Calibri"/>
        <family val="2"/>
      </rPr>
      <t xml:space="preserve"> </t>
    </r>
  </si>
  <si>
    <t>*Profundidad útil, h=</t>
  </si>
  <si>
    <t>*Volumen útil, Vol=</t>
  </si>
  <si>
    <t>m3</t>
  </si>
  <si>
    <t>Q = [ K x H^(5/2) ]</t>
  </si>
  <si>
    <t>Julio de 2014</t>
  </si>
  <si>
    <t>OPTIMIZACIÓN DEL SISTEMA DE APROVECHAMIENTO DE AGUAS</t>
  </si>
  <si>
    <t>OPTIMIZACIÓN DEL SISTEMA DE APROVECHAMIENTO DE AGUAS CRUDAS MONTENEGRO</t>
  </si>
  <si>
    <t xml:space="preserve">OPTIMIZACIÓN CAJA DE DERIVACIÓN </t>
  </si>
  <si>
    <t>1. Descripción de la unidad según la optimización</t>
  </si>
  <si>
    <t>Para disminuir la cantidad de agua que entra al sistema Montenegro y cumplir con el caudal a concesionar (0,59 l/s) por parte de la autoridad ambiental, CORANTIOQUIA , se reubicará el rebose existente 15 cm mas debajo de su posición actual, por lo tanto se disminuirá la profundida útil de 0,70 m a 0, 55 m y por lo tanto el caudal que ingresa al sistema será menor.</t>
  </si>
  <si>
    <t>2 Dispositivo de aforo</t>
  </si>
  <si>
    <t xml:space="preserve">3 Caudal Tuberia de Rebose </t>
  </si>
  <si>
    <t>Con la nueva lámina de agua sobre el vertedero (4,5 cm), calculada después de realizar la reubicación del rebose, se tiene que el caudal que entrará al sistema cumplirá con el caudal a concesionar ya que es un valor muy cercano a 0,59 l/s.</t>
  </si>
  <si>
    <t>Como se conserva el diámetro de la tubería de rebose de caudales excedentes, la capacidad hidráulica de ésta continuará siendo de 5,0 l/s</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</si>
</sst>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164" formatCode="0.0000"/>
    <numFmt numFmtId="165" formatCode="0.000"/>
    <numFmt numFmtId="166" formatCode="0.0"/>
    <numFmt numFmtId="167" formatCode="0.000000"/>
    <numFmt numFmtId="168" formatCode="&quot;Qc = &quot;\ 0.0\ &quot;l/s&quot;"/>
    <numFmt numFmtId="169" formatCode="&quot;Qc = &quot;\ 0.0\ &quot;L/s&quot;"/>
    <numFmt numFmtId="170" formatCode="_([$€]* #,##0.00_);_([$€]* \(#,##0.00\);_([$€]* &quot;-&quot;??_);_(@_)"/>
    <numFmt numFmtId="171" formatCode="0.00\ &quot;m&quot;"/>
    <numFmt numFmtId="172" formatCode="0.0000\ &quot;m²&quot;"/>
    <numFmt numFmtId="173" formatCode="0.00\ &quot;m²&quot;"/>
    <numFmt numFmtId="174" formatCode="0.000\ &quot;m&quot;"/>
    <numFmt numFmtId="175" formatCode="&quot;=&quot;\ 0.00\ &quot;cm&quot;"/>
    <numFmt numFmtId="176" formatCode="0\ &quot;º&quot;"/>
    <numFmt numFmtId="177" formatCode="0.0\ &quot;cm&quot;"/>
    <numFmt numFmtId="178" formatCode="0.00\ &quot;m/s&quot;"/>
    <numFmt numFmtId="179" formatCode="&quot;L &quot;\ \=\ 0.00\ &quot;m&quot;"/>
    <numFmt numFmtId="180" formatCode="&quot;An &quot;\ \=\ 0.00\ &quot;m&quot;"/>
    <numFmt numFmtId="181" formatCode="0.00000"/>
    <numFmt numFmtId="182" formatCode="0.00\ &quot;L/s&quot;"/>
    <numFmt numFmtId="183" formatCode="0\ &quot;pulgadas&quot;"/>
  </numFmts>
  <fonts count="26" x14ac:knownFonts="1">
    <font>
      <sz val="10"/>
      <name val="Arial"/>
    </font>
    <font>
      <sz val="10"/>
      <name val="Arial"/>
      <family val="2"/>
    </font>
    <font>
      <vertAlign val="superscript"/>
      <sz val="10"/>
      <name val="Arial"/>
      <family val="2"/>
    </font>
    <font>
      <vertAlign val="subscript"/>
      <sz val="10"/>
      <name val="Arial"/>
      <family val="2"/>
    </font>
    <font>
      <b/>
      <sz val="10"/>
      <name val="Arial"/>
      <family val="2"/>
    </font>
    <font>
      <b/>
      <vertAlign val="subscript"/>
      <sz val="10"/>
      <name val="Arial"/>
      <family val="2"/>
    </font>
    <font>
      <b/>
      <vertAlign val="superscript"/>
      <sz val="10"/>
      <name val="Arial"/>
      <family val="2"/>
    </font>
    <font>
      <sz val="10"/>
      <name val="Arial"/>
      <family val="2"/>
    </font>
    <font>
      <b/>
      <sz val="12"/>
      <name val="Arial"/>
      <family val="2"/>
    </font>
    <font>
      <b/>
      <sz val="11"/>
      <name val="Arial"/>
      <family val="2"/>
    </font>
    <font>
      <sz val="8"/>
      <color indexed="81"/>
      <name val="Tahoma"/>
      <family val="2"/>
    </font>
    <font>
      <b/>
      <sz val="8"/>
      <color indexed="81"/>
      <name val="Tahoma"/>
      <family val="2"/>
    </font>
    <font>
      <sz val="10"/>
      <color indexed="10"/>
      <name val="Arial"/>
      <family val="2"/>
    </font>
    <font>
      <sz val="12"/>
      <name val="Arial"/>
      <family val="2"/>
    </font>
    <font>
      <sz val="10"/>
      <name val="Calibri"/>
      <family val="2"/>
    </font>
    <font>
      <b/>
      <sz val="10"/>
      <name val="Calibri"/>
      <family val="2"/>
    </font>
    <font>
      <sz val="10"/>
      <color rgb="FF000000"/>
      <name val="Calibri"/>
      <family val="2"/>
    </font>
    <font>
      <b/>
      <sz val="10"/>
      <color rgb="FF000000"/>
      <name val="Calibri"/>
      <family val="2"/>
    </font>
    <font>
      <sz val="10"/>
      <color rgb="FFFF0000"/>
      <name val="Calibri"/>
      <family val="2"/>
    </font>
    <font>
      <i/>
      <sz val="10"/>
      <color rgb="FF000000"/>
      <name val="Calibri"/>
      <family val="2"/>
    </font>
    <font>
      <b/>
      <i/>
      <sz val="10"/>
      <name val="Calibri"/>
      <family val="2"/>
    </font>
    <font>
      <i/>
      <sz val="10"/>
      <name val="Calibri"/>
      <family val="2"/>
    </font>
    <font>
      <sz val="10"/>
      <color rgb="FF0000FF"/>
      <name val="Calibri"/>
      <family val="2"/>
    </font>
    <font>
      <b/>
      <i/>
      <sz val="10"/>
      <color rgb="FF000000"/>
      <name val="Calibri"/>
      <family val="2"/>
    </font>
    <font>
      <b/>
      <sz val="11"/>
      <color rgb="FF000000"/>
      <name val="Arial"/>
      <family val="2"/>
    </font>
    <font>
      <sz val="11"/>
      <color rgb="FF000000"/>
      <name val="Arial"/>
      <family val="2"/>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6">
    <xf numFmtId="0" fontId="0" fillId="0" borderId="0"/>
    <xf numFmtId="170" fontId="1" fillId="0" borderId="0" applyFont="0" applyFill="0" applyBorder="0" applyAlignment="0" applyProtection="0"/>
    <xf numFmtId="0" fontId="13" fillId="0" borderId="0"/>
    <xf numFmtId="0" fontId="1" fillId="0" borderId="0"/>
    <xf numFmtId="0" fontId="13" fillId="0" borderId="0"/>
    <xf numFmtId="0" fontId="1" fillId="0" borderId="0"/>
  </cellStyleXfs>
  <cellXfs count="175">
    <xf numFmtId="0" fontId="0" fillId="0" borderId="0" xfId="0"/>
    <xf numFmtId="0" fontId="4" fillId="0" borderId="0" xfId="0" applyFont="1" applyAlignment="1">
      <alignment horizontal="centerContinuous" vertical="center"/>
    </xf>
    <xf numFmtId="0" fontId="7" fillId="0" borderId="0" xfId="0" applyFont="1" applyAlignment="1">
      <alignment horizontal="centerContinuous" vertical="center"/>
    </xf>
    <xf numFmtId="0" fontId="7" fillId="0" borderId="0" xfId="0" applyFont="1" applyAlignment="1">
      <alignment horizontal="left" vertical="center"/>
    </xf>
    <xf numFmtId="0" fontId="8" fillId="0" borderId="0" xfId="0" applyFont="1" applyAlignment="1">
      <alignment horizontal="center" vertical="center" wrapText="1"/>
    </xf>
    <xf numFmtId="0" fontId="4" fillId="0" borderId="0" xfId="0" applyFont="1" applyAlignment="1">
      <alignment horizontal="left" vertical="center"/>
    </xf>
    <xf numFmtId="0" fontId="4" fillId="0" borderId="0" xfId="0" applyFont="1" applyAlignment="1">
      <alignment vertical="center"/>
    </xf>
    <xf numFmtId="0" fontId="7" fillId="0" borderId="0" xfId="0" applyFont="1" applyAlignment="1">
      <alignment vertical="center"/>
    </xf>
    <xf numFmtId="2" fontId="4" fillId="0" borderId="3" xfId="0" applyNumberFormat="1" applyFont="1" applyBorder="1" applyAlignment="1">
      <alignment horizontal="right" vertical="center"/>
    </xf>
    <xf numFmtId="166" fontId="4" fillId="0" borderId="4" xfId="0" applyNumberFormat="1" applyFont="1" applyBorder="1" applyAlignment="1">
      <alignment horizontal="center" vertical="center"/>
    </xf>
    <xf numFmtId="0" fontId="4" fillId="0" borderId="2" xfId="0" applyFont="1" applyBorder="1" applyAlignment="1">
      <alignment horizontal="left" vertical="center"/>
    </xf>
    <xf numFmtId="165" fontId="7" fillId="0" borderId="0" xfId="0" applyNumberFormat="1" applyFont="1" applyAlignment="1">
      <alignment horizontal="right" vertical="center"/>
    </xf>
    <xf numFmtId="0" fontId="7" fillId="0" borderId="0" xfId="0" applyFont="1" applyAlignment="1">
      <alignment horizontal="right" vertical="center"/>
    </xf>
    <xf numFmtId="2" fontId="4" fillId="0" borderId="0" xfId="0" applyNumberFormat="1" applyFont="1" applyAlignment="1">
      <alignment horizontal="right" vertical="center"/>
    </xf>
    <xf numFmtId="2" fontId="7" fillId="0" borderId="0" xfId="0" applyNumberFormat="1" applyFont="1" applyAlignment="1">
      <alignment vertical="center"/>
    </xf>
    <xf numFmtId="165" fontId="7" fillId="0" borderId="0" xfId="0" applyNumberFormat="1" applyFont="1" applyAlignment="1">
      <alignment vertical="center"/>
    </xf>
    <xf numFmtId="1" fontId="7" fillId="0" borderId="0" xfId="0" applyNumberFormat="1" applyFont="1" applyAlignment="1">
      <alignment vertical="center"/>
    </xf>
    <xf numFmtId="166" fontId="7" fillId="0" borderId="0" xfId="0" applyNumberFormat="1" applyFont="1" applyAlignment="1">
      <alignment vertical="center"/>
    </xf>
    <xf numFmtId="0" fontId="4" fillId="0" borderId="0" xfId="0" applyFont="1" applyFill="1" applyAlignment="1">
      <alignment vertical="center"/>
    </xf>
    <xf numFmtId="0" fontId="7" fillId="0" borderId="0" xfId="0" applyFont="1" applyFill="1" applyAlignment="1">
      <alignment vertical="center"/>
    </xf>
    <xf numFmtId="165" fontId="7" fillId="0" borderId="0" xfId="0" applyNumberFormat="1" applyFont="1" applyFill="1" applyAlignment="1">
      <alignment vertical="center"/>
    </xf>
    <xf numFmtId="2" fontId="7" fillId="0" borderId="0" xfId="0" applyNumberFormat="1" applyFont="1" applyAlignment="1">
      <alignment horizontal="right" vertical="center"/>
    </xf>
    <xf numFmtId="0" fontId="7" fillId="0" borderId="0" xfId="0" applyFont="1" applyAlignment="1">
      <alignment vertical="center" wrapText="1"/>
    </xf>
    <xf numFmtId="0" fontId="7" fillId="0" borderId="0" xfId="0" applyFont="1" applyAlignment="1">
      <alignment horizontal="center" vertical="center" wrapText="1"/>
    </xf>
    <xf numFmtId="0" fontId="7" fillId="0" borderId="0" xfId="0" applyFont="1" applyFill="1" applyAlignment="1">
      <alignment horizontal="right" vertical="center"/>
    </xf>
    <xf numFmtId="2" fontId="7" fillId="0" borderId="0" xfId="0" applyNumberFormat="1" applyFont="1" applyFill="1" applyAlignment="1">
      <alignment vertical="center"/>
    </xf>
    <xf numFmtId="0" fontId="7" fillId="0" borderId="0" xfId="0" applyFont="1" applyAlignment="1">
      <alignment horizontal="justify" vertical="center"/>
    </xf>
    <xf numFmtId="0" fontId="4" fillId="0" borderId="0" xfId="0" applyFont="1" applyFill="1" applyAlignment="1">
      <alignment horizontal="left" vertical="center"/>
    </xf>
    <xf numFmtId="0" fontId="4" fillId="0" borderId="0" xfId="0" applyFont="1" applyFill="1" applyAlignment="1">
      <alignment horizontal="centerContinuous" vertical="center"/>
    </xf>
    <xf numFmtId="0" fontId="0" fillId="0" borderId="0" xfId="0" applyFill="1" applyAlignment="1">
      <alignment vertical="center"/>
    </xf>
    <xf numFmtId="0" fontId="0" fillId="0" borderId="0" xfId="0" applyFill="1" applyAlignment="1">
      <alignment horizontal="left" vertical="center"/>
    </xf>
    <xf numFmtId="0" fontId="0" fillId="0" borderId="0" xfId="0" applyFill="1" applyAlignment="1">
      <alignment vertical="center" wrapText="1"/>
    </xf>
    <xf numFmtId="0" fontId="4" fillId="0" borderId="5" xfId="0" applyFont="1" applyBorder="1" applyAlignment="1">
      <alignment horizontal="center" vertical="center"/>
    </xf>
    <xf numFmtId="0" fontId="4" fillId="0" borderId="6" xfId="0" applyFont="1" applyFill="1" applyBorder="1" applyAlignment="1">
      <alignment horizontal="center" vertical="center"/>
    </xf>
    <xf numFmtId="0" fontId="7" fillId="0" borderId="1" xfId="0" applyFont="1" applyBorder="1" applyAlignment="1">
      <alignment horizontal="center" vertical="center"/>
    </xf>
    <xf numFmtId="0" fontId="7" fillId="0" borderId="7" xfId="0" applyFont="1" applyFill="1" applyBorder="1" applyAlignment="1">
      <alignment horizontal="center" vertical="center"/>
    </xf>
    <xf numFmtId="0" fontId="7" fillId="0" borderId="8" xfId="0" applyFont="1" applyBorder="1" applyAlignment="1">
      <alignment horizontal="center" vertical="center"/>
    </xf>
    <xf numFmtId="0" fontId="7" fillId="0" borderId="9" xfId="0" applyFont="1" applyFill="1" applyBorder="1" applyAlignment="1">
      <alignment horizontal="center" vertical="center"/>
    </xf>
    <xf numFmtId="2" fontId="12" fillId="0" borderId="0" xfId="0" applyNumberFormat="1" applyFont="1" applyAlignment="1">
      <alignment horizontal="right" vertical="center"/>
    </xf>
    <xf numFmtId="165" fontId="4" fillId="0" borderId="0" xfId="0" applyNumberFormat="1" applyFont="1" applyAlignment="1">
      <alignment horizontal="right" vertical="center"/>
    </xf>
    <xf numFmtId="0" fontId="14" fillId="0" borderId="0" xfId="3" applyFont="1" applyFill="1" applyBorder="1" applyAlignment="1">
      <alignment vertical="center"/>
    </xf>
    <xf numFmtId="2" fontId="14" fillId="0" borderId="0" xfId="3" applyNumberFormat="1" applyFont="1" applyFill="1" applyBorder="1" applyAlignment="1">
      <alignment vertical="center"/>
    </xf>
    <xf numFmtId="0" fontId="14" fillId="0" borderId="0" xfId="2" applyNumberFormat="1" applyFont="1" applyFill="1" applyBorder="1" applyAlignment="1">
      <alignment vertical="center"/>
    </xf>
    <xf numFmtId="2" fontId="14" fillId="0" borderId="0" xfId="2" applyNumberFormat="1" applyFont="1" applyFill="1" applyBorder="1" applyAlignment="1">
      <alignment vertical="center"/>
    </xf>
    <xf numFmtId="0" fontId="16" fillId="0" borderId="0" xfId="3" applyFont="1" applyFill="1" applyBorder="1" applyAlignment="1">
      <alignment vertical="center"/>
    </xf>
    <xf numFmtId="0" fontId="17" fillId="0" borderId="0" xfId="3" applyFont="1" applyFill="1" applyBorder="1" applyAlignment="1">
      <alignment vertical="center"/>
    </xf>
    <xf numFmtId="2" fontId="18" fillId="0" borderId="0" xfId="3" applyNumberFormat="1" applyFont="1" applyFill="1" applyBorder="1" applyAlignment="1">
      <alignment horizontal="center" vertical="center"/>
    </xf>
    <xf numFmtId="0" fontId="15" fillId="0" borderId="0" xfId="3" applyNumberFormat="1" applyFont="1" applyFill="1" applyBorder="1" applyAlignment="1">
      <alignment vertical="center"/>
    </xf>
    <xf numFmtId="0" fontId="14" fillId="0" borderId="0" xfId="3" applyNumberFormat="1" applyFont="1" applyFill="1" applyBorder="1" applyAlignment="1">
      <alignment vertical="center"/>
    </xf>
    <xf numFmtId="2" fontId="18" fillId="0" borderId="0" xfId="3" applyNumberFormat="1" applyFont="1" applyFill="1" applyBorder="1" applyAlignment="1">
      <alignment horizontal="left" vertical="center"/>
    </xf>
    <xf numFmtId="0" fontId="16" fillId="0" borderId="0" xfId="3" applyFont="1" applyFill="1" applyBorder="1" applyAlignment="1">
      <alignment horizontal="right" vertical="center"/>
    </xf>
    <xf numFmtId="0" fontId="16" fillId="0" borderId="0" xfId="3" applyFont="1" applyFill="1" applyBorder="1" applyAlignment="1">
      <alignment horizontal="left" vertical="center"/>
    </xf>
    <xf numFmtId="0" fontId="17" fillId="0" borderId="0" xfId="3" applyFont="1" applyFill="1" applyBorder="1" applyAlignment="1">
      <alignment horizontal="left" vertical="center"/>
    </xf>
    <xf numFmtId="2" fontId="14" fillId="0" borderId="0" xfId="4" applyNumberFormat="1" applyFont="1" applyFill="1" applyBorder="1" applyAlignment="1">
      <alignment vertical="center" wrapText="1"/>
    </xf>
    <xf numFmtId="171" fontId="16" fillId="0" borderId="0" xfId="3" applyNumberFormat="1" applyFont="1" applyFill="1" applyBorder="1" applyAlignment="1">
      <alignment vertical="center"/>
    </xf>
    <xf numFmtId="172" fontId="16" fillId="0" borderId="0" xfId="3" applyNumberFormat="1" applyFont="1" applyFill="1" applyBorder="1" applyAlignment="1">
      <alignment vertical="center"/>
    </xf>
    <xf numFmtId="173" fontId="16" fillId="0" borderId="0" xfId="3" applyNumberFormat="1" applyFont="1" applyFill="1" applyBorder="1" applyAlignment="1">
      <alignment vertical="center"/>
    </xf>
    <xf numFmtId="2" fontId="14" fillId="0" borderId="0" xfId="5" applyNumberFormat="1" applyFont="1" applyFill="1" applyBorder="1" applyAlignment="1">
      <alignment vertical="center" wrapText="1"/>
    </xf>
    <xf numFmtId="171" fontId="18" fillId="0" borderId="0" xfId="3" applyNumberFormat="1" applyFont="1" applyFill="1" applyBorder="1" applyAlignment="1">
      <alignment vertical="center"/>
    </xf>
    <xf numFmtId="165" fontId="16" fillId="0" borderId="0" xfId="3" applyNumberFormat="1" applyFont="1" applyFill="1" applyBorder="1" applyAlignment="1">
      <alignment vertical="center"/>
    </xf>
    <xf numFmtId="2" fontId="14" fillId="0" borderId="0" xfId="4" applyNumberFormat="1" applyFont="1" applyFill="1" applyBorder="1" applyAlignment="1">
      <alignment horizontal="right" vertical="center" wrapText="1"/>
    </xf>
    <xf numFmtId="174" fontId="16" fillId="0" borderId="0" xfId="3" applyNumberFormat="1" applyFont="1" applyFill="1" applyBorder="1" applyAlignment="1">
      <alignment vertical="center"/>
    </xf>
    <xf numFmtId="175" fontId="16" fillId="0" borderId="0" xfId="3" applyNumberFormat="1" applyFont="1" applyFill="1" applyBorder="1" applyAlignment="1">
      <alignment horizontal="right" vertical="center"/>
    </xf>
    <xf numFmtId="0" fontId="19" fillId="0" borderId="0" xfId="3" applyFont="1" applyFill="1" applyBorder="1" applyAlignment="1">
      <alignment vertical="center"/>
    </xf>
    <xf numFmtId="0" fontId="17" fillId="0" borderId="0" xfId="3" applyFont="1" applyFill="1" applyBorder="1" applyAlignment="1">
      <alignment horizontal="right" vertical="center"/>
    </xf>
    <xf numFmtId="171" fontId="17" fillId="0" borderId="0" xfId="3" applyNumberFormat="1" applyFont="1" applyFill="1" applyBorder="1" applyAlignment="1">
      <alignment vertical="center"/>
    </xf>
    <xf numFmtId="0" fontId="18" fillId="0" borderId="0" xfId="3" applyFont="1" applyFill="1" applyBorder="1" applyAlignment="1">
      <alignment horizontal="left" vertical="center"/>
    </xf>
    <xf numFmtId="166" fontId="16" fillId="0" borderId="0" xfId="3" applyNumberFormat="1" applyFont="1" applyFill="1" applyBorder="1" applyAlignment="1">
      <alignment vertical="center"/>
    </xf>
    <xf numFmtId="2" fontId="16" fillId="0" borderId="0" xfId="3" applyNumberFormat="1" applyFont="1" applyFill="1" applyBorder="1" applyAlignment="1">
      <alignment vertical="center"/>
    </xf>
    <xf numFmtId="176" fontId="18" fillId="0" borderId="0" xfId="3" applyNumberFormat="1" applyFont="1" applyFill="1" applyBorder="1" applyAlignment="1">
      <alignment horizontal="left" vertical="center"/>
    </xf>
    <xf numFmtId="177" fontId="14" fillId="0" borderId="0" xfId="3" applyNumberFormat="1" applyFont="1" applyFill="1" applyBorder="1" applyAlignment="1">
      <alignment horizontal="center" vertical="center"/>
    </xf>
    <xf numFmtId="0" fontId="20" fillId="0" borderId="0" xfId="3" applyFont="1" applyFill="1" applyBorder="1" applyAlignment="1">
      <alignment vertical="center"/>
    </xf>
    <xf numFmtId="164" fontId="16" fillId="0" borderId="0" xfId="3" applyNumberFormat="1" applyFont="1" applyFill="1" applyBorder="1" applyAlignment="1">
      <alignment horizontal="center" vertical="center"/>
    </xf>
    <xf numFmtId="171" fontId="18" fillId="0" borderId="0" xfId="3" applyNumberFormat="1" applyFont="1" applyFill="1" applyBorder="1" applyAlignment="1">
      <alignment horizontal="center" vertical="center"/>
    </xf>
    <xf numFmtId="174" fontId="16" fillId="0" borderId="0" xfId="3" applyNumberFormat="1" applyFont="1" applyFill="1" applyBorder="1" applyAlignment="1">
      <alignment horizontal="center" vertical="center"/>
    </xf>
    <xf numFmtId="0" fontId="16" fillId="0" borderId="0" xfId="3" applyFont="1" applyFill="1" applyBorder="1" applyAlignment="1">
      <alignment vertical="center" wrapText="1"/>
    </xf>
    <xf numFmtId="0" fontId="14" fillId="0" borderId="0" xfId="3" applyFont="1" applyFill="1" applyBorder="1" applyAlignment="1">
      <alignment vertical="center" wrapText="1"/>
    </xf>
    <xf numFmtId="171" fontId="16" fillId="0" borderId="0" xfId="3" applyNumberFormat="1" applyFont="1" applyFill="1" applyBorder="1" applyAlignment="1">
      <alignment horizontal="center" vertical="center"/>
    </xf>
    <xf numFmtId="171" fontId="17" fillId="0" borderId="0" xfId="3" applyNumberFormat="1" applyFont="1" applyFill="1" applyBorder="1" applyAlignment="1">
      <alignment horizontal="center" vertical="center"/>
    </xf>
    <xf numFmtId="178" fontId="16" fillId="0" borderId="0" xfId="3" applyNumberFormat="1" applyFont="1" applyFill="1" applyBorder="1" applyAlignment="1">
      <alignment horizontal="center" vertical="center"/>
    </xf>
    <xf numFmtId="177" fontId="16" fillId="0" borderId="0" xfId="3" applyNumberFormat="1" applyFont="1" applyFill="1" applyBorder="1" applyAlignment="1">
      <alignment horizontal="center" vertical="center"/>
    </xf>
    <xf numFmtId="0" fontId="17" fillId="0" borderId="0" xfId="3" applyFont="1" applyFill="1" applyBorder="1" applyAlignment="1">
      <alignment horizontal="justify" vertical="center" wrapText="1"/>
    </xf>
    <xf numFmtId="0" fontId="15" fillId="0" borderId="0" xfId="3" applyFont="1" applyFill="1" applyBorder="1" applyAlignment="1">
      <alignment horizontal="justify" vertical="center" wrapText="1"/>
    </xf>
    <xf numFmtId="0" fontId="16" fillId="0" borderId="0" xfId="3" applyFont="1" applyFill="1" applyBorder="1" applyAlignment="1">
      <alignment horizontal="justify" vertical="center" wrapText="1"/>
    </xf>
    <xf numFmtId="0" fontId="14" fillId="0" borderId="0" xfId="3" applyFont="1" applyFill="1" applyBorder="1" applyAlignment="1">
      <alignment horizontal="justify" vertical="center" wrapText="1"/>
    </xf>
    <xf numFmtId="0" fontId="17" fillId="0" borderId="0" xfId="3" applyFont="1" applyFill="1" applyBorder="1" applyAlignment="1">
      <alignment vertical="center" wrapText="1"/>
    </xf>
    <xf numFmtId="0" fontId="15" fillId="0" borderId="0" xfId="3" applyFont="1" applyFill="1" applyBorder="1" applyAlignment="1">
      <alignment vertical="center" wrapText="1"/>
    </xf>
    <xf numFmtId="0" fontId="17" fillId="0" borderId="0" xfId="3" applyFont="1" applyFill="1" applyBorder="1" applyAlignment="1">
      <alignment horizontal="justify" vertical="center" wrapText="1" shrinkToFit="1"/>
    </xf>
    <xf numFmtId="0" fontId="17" fillId="0" borderId="0" xfId="3" applyFont="1" applyFill="1" applyBorder="1" applyAlignment="1">
      <alignment horizontal="center" vertical="center"/>
    </xf>
    <xf numFmtId="2" fontId="16" fillId="0" borderId="0" xfId="3" applyNumberFormat="1" applyFont="1" applyFill="1" applyBorder="1" applyAlignment="1">
      <alignment horizontal="center" vertical="center"/>
    </xf>
    <xf numFmtId="0" fontId="14" fillId="0" borderId="0" xfId="3" applyFont="1" applyFill="1" applyBorder="1" applyAlignment="1">
      <alignment horizontal="center" vertical="center"/>
    </xf>
    <xf numFmtId="0" fontId="14" fillId="0" borderId="0" xfId="3" applyFont="1" applyFill="1" applyBorder="1" applyAlignment="1">
      <alignment horizontal="left" vertical="center"/>
    </xf>
    <xf numFmtId="2" fontId="14" fillId="0" borderId="0" xfId="3" applyNumberFormat="1" applyFont="1" applyFill="1" applyBorder="1" applyAlignment="1">
      <alignment horizontal="center" vertical="center"/>
    </xf>
    <xf numFmtId="0" fontId="16" fillId="0" borderId="0" xfId="3" applyFont="1" applyFill="1" applyBorder="1" applyAlignment="1">
      <alignment horizontal="center" vertical="center"/>
    </xf>
    <xf numFmtId="1" fontId="18" fillId="0" borderId="0" xfId="3" applyNumberFormat="1" applyFont="1" applyFill="1" applyBorder="1" applyAlignment="1">
      <alignment horizontal="center" vertical="center"/>
    </xf>
    <xf numFmtId="167" fontId="16" fillId="0" borderId="0" xfId="3" applyNumberFormat="1" applyFont="1" applyFill="1" applyBorder="1" applyAlignment="1">
      <alignment horizontal="center" vertical="center"/>
    </xf>
    <xf numFmtId="0" fontId="22" fillId="0" borderId="0" xfId="3" applyFont="1" applyFill="1" applyBorder="1" applyAlignment="1">
      <alignment vertical="center"/>
    </xf>
    <xf numFmtId="0" fontId="23" fillId="0" borderId="0" xfId="3" applyFont="1" applyFill="1" applyBorder="1" applyAlignment="1">
      <alignment horizontal="left" vertical="center"/>
    </xf>
    <xf numFmtId="173" fontId="16" fillId="0" borderId="0" xfId="3" applyNumberFormat="1" applyFont="1" applyFill="1" applyBorder="1" applyAlignment="1">
      <alignment horizontal="left" vertical="center"/>
    </xf>
    <xf numFmtId="2" fontId="16" fillId="0" borderId="0" xfId="3" applyNumberFormat="1" applyFont="1" applyFill="1" applyBorder="1" applyAlignment="1">
      <alignment horizontal="left" vertical="center"/>
    </xf>
    <xf numFmtId="166" fontId="18" fillId="0" borderId="0" xfId="3" applyNumberFormat="1" applyFont="1" applyFill="1" applyBorder="1" applyAlignment="1">
      <alignment horizontal="left" vertical="center"/>
    </xf>
    <xf numFmtId="171" fontId="16" fillId="0" borderId="0" xfId="3" applyNumberFormat="1" applyFont="1" applyFill="1" applyBorder="1" applyAlignment="1">
      <alignment horizontal="left" vertical="center"/>
    </xf>
    <xf numFmtId="0" fontId="18" fillId="0" borderId="0" xfId="3" applyFont="1" applyFill="1" applyBorder="1" applyAlignment="1">
      <alignment vertical="center"/>
    </xf>
    <xf numFmtId="166" fontId="16" fillId="0" borderId="0" xfId="3" applyNumberFormat="1" applyFont="1" applyFill="1" applyBorder="1" applyAlignment="1">
      <alignment horizontal="left" vertical="center"/>
    </xf>
    <xf numFmtId="171" fontId="18" fillId="0" borderId="0" xfId="3" applyNumberFormat="1" applyFont="1" applyFill="1" applyBorder="1" applyAlignment="1">
      <alignment horizontal="left" vertical="center"/>
    </xf>
    <xf numFmtId="0" fontId="21" fillId="0" borderId="0" xfId="3" applyFont="1" applyFill="1" applyBorder="1" applyAlignment="1">
      <alignment vertical="center"/>
    </xf>
    <xf numFmtId="171" fontId="14" fillId="0" borderId="0" xfId="3" applyNumberFormat="1" applyFont="1" applyFill="1" applyBorder="1" applyAlignment="1">
      <alignment horizontal="left" vertical="center"/>
    </xf>
    <xf numFmtId="2" fontId="14" fillId="0" borderId="0" xfId="3" applyNumberFormat="1" applyFont="1" applyFill="1" applyBorder="1" applyAlignment="1">
      <alignment horizontal="left" vertical="center"/>
    </xf>
    <xf numFmtId="179" fontId="17" fillId="0" borderId="0" xfId="3" applyNumberFormat="1" applyFont="1" applyFill="1" applyBorder="1" applyAlignment="1">
      <alignment horizontal="center" vertical="center"/>
    </xf>
    <xf numFmtId="180" fontId="17" fillId="0" borderId="0" xfId="3" applyNumberFormat="1" applyFont="1" applyFill="1" applyBorder="1" applyAlignment="1">
      <alignment horizontal="center" vertical="center"/>
    </xf>
    <xf numFmtId="2" fontId="18" fillId="0" borderId="0" xfId="3" applyNumberFormat="1" applyFont="1" applyFill="1" applyBorder="1" applyAlignment="1">
      <alignment vertical="center"/>
    </xf>
    <xf numFmtId="1" fontId="16" fillId="0" borderId="0" xfId="3" applyNumberFormat="1" applyFont="1" applyFill="1" applyBorder="1" applyAlignment="1">
      <alignment vertical="center"/>
    </xf>
    <xf numFmtId="0" fontId="23" fillId="0" borderId="0" xfId="3" applyFont="1" applyFill="1" applyBorder="1" applyAlignment="1">
      <alignment vertical="center"/>
    </xf>
    <xf numFmtId="0" fontId="14" fillId="0" borderId="0" xfId="3" applyFont="1" applyFill="1" applyBorder="1" applyAlignment="1">
      <alignment horizontal="right" vertical="center"/>
    </xf>
    <xf numFmtId="171" fontId="17" fillId="0" borderId="0" xfId="3" applyNumberFormat="1" applyFont="1" applyFill="1" applyBorder="1" applyAlignment="1">
      <alignment horizontal="left" vertical="center"/>
    </xf>
    <xf numFmtId="0" fontId="15" fillId="0" borderId="0" xfId="3" applyNumberFormat="1" applyFont="1" applyFill="1" applyBorder="1" applyAlignment="1">
      <alignment horizontal="center" vertical="center"/>
    </xf>
    <xf numFmtId="165" fontId="14" fillId="0" borderId="0" xfId="3" applyNumberFormat="1" applyFont="1" applyFill="1" applyBorder="1" applyAlignment="1">
      <alignment horizontal="center" vertical="center"/>
    </xf>
    <xf numFmtId="166" fontId="14" fillId="0" borderId="0" xfId="3" applyNumberFormat="1" applyFont="1" applyFill="1" applyBorder="1" applyAlignment="1">
      <alignment horizontal="center" vertical="center"/>
    </xf>
    <xf numFmtId="181" fontId="14" fillId="0" borderId="0" xfId="3" applyNumberFormat="1" applyFont="1" applyFill="1" applyBorder="1" applyAlignment="1">
      <alignment horizontal="center" vertical="center"/>
    </xf>
    <xf numFmtId="0" fontId="14" fillId="0" borderId="0" xfId="3" applyNumberFormat="1" applyFont="1" applyFill="1" applyBorder="1" applyAlignment="1">
      <alignment horizontal="right" vertical="center"/>
    </xf>
    <xf numFmtId="182" fontId="14" fillId="0" borderId="0" xfId="3" applyNumberFormat="1" applyFont="1" applyFill="1" applyBorder="1" applyAlignment="1">
      <alignment horizontal="center" vertical="center"/>
    </xf>
    <xf numFmtId="0" fontId="21" fillId="0" borderId="0" xfId="3" applyNumberFormat="1" applyFont="1" applyFill="1" applyBorder="1" applyAlignment="1">
      <alignment vertical="center"/>
    </xf>
    <xf numFmtId="183" fontId="18" fillId="0" borderId="0" xfId="3" applyNumberFormat="1" applyFont="1" applyFill="1" applyBorder="1" applyAlignment="1">
      <alignment horizontal="center" vertical="center"/>
    </xf>
    <xf numFmtId="174" fontId="14" fillId="0" borderId="0" xfId="3" applyNumberFormat="1" applyFont="1" applyFill="1" applyBorder="1" applyAlignment="1">
      <alignment horizontal="center" vertical="center"/>
    </xf>
    <xf numFmtId="0" fontId="15" fillId="0" borderId="0" xfId="3" applyNumberFormat="1" applyFont="1" applyFill="1" applyBorder="1" applyAlignment="1">
      <alignment horizontal="right" vertical="center"/>
    </xf>
    <xf numFmtId="177" fontId="15" fillId="0" borderId="0" xfId="3" applyNumberFormat="1" applyFont="1" applyFill="1" applyBorder="1" applyAlignment="1">
      <alignment horizontal="center" vertical="center"/>
    </xf>
    <xf numFmtId="0" fontId="15" fillId="0" borderId="0" xfId="3" applyFont="1" applyFill="1" applyBorder="1" applyAlignment="1">
      <alignment horizontal="center" vertical="center"/>
    </xf>
    <xf numFmtId="164" fontId="17" fillId="0" borderId="0" xfId="3" applyNumberFormat="1" applyFont="1" applyFill="1" applyBorder="1" applyAlignment="1">
      <alignment vertical="center"/>
    </xf>
    <xf numFmtId="2" fontId="17" fillId="0" borderId="0" xfId="3" applyNumberFormat="1" applyFont="1" applyFill="1" applyBorder="1" applyAlignment="1">
      <alignment vertical="center"/>
    </xf>
    <xf numFmtId="166" fontId="16" fillId="0" borderId="0" xfId="3" applyNumberFormat="1" applyFont="1" applyFill="1" applyBorder="1" applyAlignment="1">
      <alignment horizontal="center" vertical="center"/>
    </xf>
    <xf numFmtId="0" fontId="7" fillId="0" borderId="0" xfId="0" applyFont="1" applyAlignment="1">
      <alignment vertical="center" wrapText="1"/>
    </xf>
    <xf numFmtId="0" fontId="4" fillId="0" borderId="0" xfId="0" applyFont="1" applyAlignment="1">
      <alignment vertical="center"/>
    </xf>
    <xf numFmtId="0" fontId="0" fillId="0" borderId="0" xfId="0" applyAlignment="1">
      <alignment vertical="center"/>
    </xf>
    <xf numFmtId="0" fontId="4" fillId="0" borderId="0" xfId="0" applyFont="1" applyAlignment="1">
      <alignment horizontal="left" vertical="center"/>
    </xf>
    <xf numFmtId="0" fontId="7" fillId="0" borderId="0" xfId="0" applyFont="1" applyAlignment="1">
      <alignment horizontal="left" vertical="center"/>
    </xf>
    <xf numFmtId="0" fontId="7" fillId="0" borderId="0" xfId="0" applyFont="1" applyAlignment="1">
      <alignment horizontal="justify" vertical="center" wrapText="1"/>
    </xf>
    <xf numFmtId="0" fontId="7" fillId="0" borderId="0" xfId="0" applyFont="1" applyAlignment="1">
      <alignment horizontal="justify" vertical="center"/>
    </xf>
    <xf numFmtId="0" fontId="4" fillId="0" borderId="0" xfId="0" applyFont="1" applyFill="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left" vertical="center" wrapText="1"/>
    </xf>
    <xf numFmtId="168" fontId="4" fillId="0" borderId="0" xfId="0" applyNumberFormat="1" applyFont="1" applyBorder="1" applyAlignment="1">
      <alignment horizontal="center" vertical="center"/>
    </xf>
    <xf numFmtId="169" fontId="4" fillId="0" borderId="3" xfId="0" applyNumberFormat="1" applyFont="1" applyBorder="1" applyAlignment="1">
      <alignment horizontal="center" vertical="center"/>
    </xf>
    <xf numFmtId="169" fontId="4" fillId="0" borderId="2" xfId="0" applyNumberFormat="1" applyFont="1" applyBorder="1" applyAlignment="1">
      <alignment horizontal="center" vertical="center"/>
    </xf>
    <xf numFmtId="0" fontId="7" fillId="0" borderId="0" xfId="0" applyNumberFormat="1" applyFont="1" applyAlignment="1">
      <alignment horizontal="justify" vertical="center" wrapText="1"/>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10" xfId="0" applyFont="1" applyBorder="1" applyAlignment="1">
      <alignment horizontal="center" vertical="center"/>
    </xf>
    <xf numFmtId="0" fontId="4" fillId="0" borderId="2"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7" fillId="0" borderId="0" xfId="0" applyFont="1" applyFill="1" applyAlignment="1">
      <alignment horizontal="justify" vertical="center" wrapText="1"/>
    </xf>
    <xf numFmtId="0" fontId="0" fillId="0" borderId="0" xfId="0" applyFill="1" applyAlignment="1">
      <alignment horizontal="justify" vertical="center" wrapText="1"/>
    </xf>
    <xf numFmtId="0" fontId="7" fillId="0" borderId="0" xfId="0" applyFont="1" applyAlignment="1">
      <alignment vertical="center"/>
    </xf>
    <xf numFmtId="0" fontId="9" fillId="0" borderId="0" xfId="3" applyFont="1" applyFill="1" applyBorder="1" applyAlignment="1">
      <alignment horizontal="center" vertical="center"/>
    </xf>
    <xf numFmtId="0" fontId="16" fillId="0" borderId="0" xfId="3" applyFont="1" applyFill="1" applyBorder="1" applyAlignment="1">
      <alignment horizontal="left" vertical="center" wrapText="1"/>
    </xf>
    <xf numFmtId="0" fontId="14" fillId="0" borderId="0" xfId="3" applyFont="1" applyFill="1" applyBorder="1" applyAlignment="1">
      <alignment horizontal="center" vertical="center"/>
    </xf>
    <xf numFmtId="0" fontId="15" fillId="0" borderId="0" xfId="3" applyFont="1" applyFill="1" applyBorder="1" applyAlignment="1">
      <alignment horizontal="center" vertical="center"/>
    </xf>
    <xf numFmtId="0" fontId="15" fillId="0" borderId="0" xfId="3" applyFont="1" applyFill="1" applyBorder="1" applyAlignment="1">
      <alignment horizontal="center" vertical="center" wrapText="1"/>
    </xf>
    <xf numFmtId="0" fontId="24" fillId="0" borderId="0" xfId="3" applyFont="1" applyFill="1" applyBorder="1" applyAlignment="1">
      <alignment horizontal="center" vertical="center"/>
    </xf>
    <xf numFmtId="0" fontId="25" fillId="0" borderId="0" xfId="3" applyFont="1" applyFill="1" applyBorder="1" applyAlignment="1">
      <alignment horizontal="center" vertical="center"/>
    </xf>
    <xf numFmtId="0" fontId="16" fillId="0" borderId="0" xfId="3" applyFont="1" applyFill="1" applyBorder="1" applyAlignment="1">
      <alignment horizontal="justify" vertical="center" wrapText="1"/>
    </xf>
    <xf numFmtId="0" fontId="14" fillId="0" borderId="0" xfId="0" applyFont="1" applyFill="1" applyBorder="1" applyAlignment="1">
      <alignment horizontal="justify" vertical="center" wrapText="1"/>
    </xf>
    <xf numFmtId="0" fontId="15" fillId="0" borderId="0" xfId="3" applyNumberFormat="1" applyFont="1" applyFill="1" applyBorder="1" applyAlignment="1">
      <alignment horizontal="center" vertical="center"/>
    </xf>
    <xf numFmtId="0" fontId="17" fillId="0" borderId="0" xfId="3" applyFont="1" applyFill="1" applyBorder="1" applyAlignment="1">
      <alignment horizontal="justify" vertical="center" wrapText="1" shrinkToFit="1"/>
    </xf>
    <xf numFmtId="0" fontId="16" fillId="0" borderId="0" xfId="3" applyFont="1" applyFill="1" applyBorder="1" applyAlignment="1">
      <alignment horizontal="right" vertical="center"/>
    </xf>
    <xf numFmtId="0" fontId="17" fillId="0" borderId="0" xfId="3" applyFont="1" applyFill="1" applyBorder="1" applyAlignment="1">
      <alignment horizontal="justify" vertical="center" wrapText="1"/>
    </xf>
    <xf numFmtId="0" fontId="19" fillId="0" borderId="0" xfId="3" applyFont="1" applyFill="1" applyBorder="1" applyAlignment="1">
      <alignment horizontal="justify" vertical="center" wrapText="1"/>
    </xf>
    <xf numFmtId="0" fontId="21" fillId="0" borderId="0" xfId="3" applyFont="1" applyFill="1" applyBorder="1" applyAlignment="1">
      <alignment horizontal="justify" vertical="center" wrapText="1"/>
    </xf>
    <xf numFmtId="0" fontId="17" fillId="0" borderId="0" xfId="3" applyFont="1" applyFill="1" applyBorder="1" applyAlignment="1">
      <alignment vertical="center" wrapText="1"/>
    </xf>
    <xf numFmtId="0" fontId="15" fillId="0" borderId="0" xfId="3" applyFont="1" applyFill="1" applyBorder="1" applyAlignment="1">
      <alignment vertical="center" wrapText="1"/>
    </xf>
    <xf numFmtId="0" fontId="16" fillId="0" borderId="0" xfId="3" applyFont="1" applyFill="1" applyBorder="1" applyAlignment="1">
      <alignment horizontal="justify" vertical="center" wrapText="1" shrinkToFit="1"/>
    </xf>
    <xf numFmtId="0" fontId="14" fillId="0" borderId="0" xfId="3" applyFont="1" applyFill="1" applyBorder="1" applyAlignment="1">
      <alignment vertical="center" wrapText="1"/>
    </xf>
    <xf numFmtId="0" fontId="17" fillId="0" borderId="0" xfId="3" applyFont="1" applyFill="1" applyBorder="1" applyAlignment="1">
      <alignment horizontal="center" vertical="center"/>
    </xf>
    <xf numFmtId="0" fontId="20" fillId="0" borderId="0" xfId="0" applyFont="1" applyFill="1" applyBorder="1" applyAlignment="1">
      <alignment horizontal="justify" vertical="center" wrapText="1"/>
    </xf>
    <xf numFmtId="0" fontId="21" fillId="0" borderId="0" xfId="0" applyFont="1" applyFill="1" applyBorder="1" applyAlignment="1">
      <alignment horizontal="justify" vertical="center" wrapText="1"/>
    </xf>
  </cellXfs>
  <cellStyles count="6">
    <cellStyle name="Euro" xfId="1"/>
    <cellStyle name="Normal" xfId="0" builtinId="0"/>
    <cellStyle name="Normal 2" xfId="3"/>
    <cellStyle name="Normal_anexo 3.1" xfId="2"/>
    <cellStyle name="Normal_PRESUPTARJARDIN" xfId="5"/>
    <cellStyle name="Normal_PTAR primaria san Carlos"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19050</xdr:rowOff>
    </xdr:from>
    <xdr:to>
      <xdr:col>1</xdr:col>
      <xdr:colOff>257175</xdr:colOff>
      <xdr:row>1</xdr:row>
      <xdr:rowOff>428625</xdr:rowOff>
    </xdr:to>
    <xdr:pic>
      <xdr:nvPicPr>
        <xdr:cNvPr id="54273"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9050"/>
          <a:ext cx="1019175" cy="676275"/>
        </a:xfrm>
        <a:prstGeom prst="rect">
          <a:avLst/>
        </a:prstGeom>
        <a:noFill/>
      </xdr:spPr>
    </xdr:pic>
    <xdr:clientData/>
  </xdr:twoCellAnchor>
  <xdr:twoCellAnchor editAs="absolute">
    <xdr:from>
      <xdr:col>3</xdr:col>
      <xdr:colOff>0</xdr:colOff>
      <xdr:row>0</xdr:row>
      <xdr:rowOff>152400</xdr:rowOff>
    </xdr:from>
    <xdr:to>
      <xdr:col>6</xdr:col>
      <xdr:colOff>847725</xdr:colOff>
      <xdr:row>1</xdr:row>
      <xdr:rowOff>342900</xdr:rowOff>
    </xdr:to>
    <xdr:sp macro="" textlink="">
      <xdr:nvSpPr>
        <xdr:cNvPr id="54280" name="Text Box 8"/>
        <xdr:cNvSpPr txBox="1">
          <a:spLocks noChangeArrowheads="1"/>
        </xdr:cNvSpPr>
      </xdr:nvSpPr>
      <xdr:spPr bwMode="auto">
        <a:xfrm>
          <a:off x="2381250" y="152400"/>
          <a:ext cx="3009900" cy="457200"/>
        </a:xfrm>
        <a:prstGeom prst="rect">
          <a:avLst/>
        </a:prstGeom>
        <a:noFill/>
        <a:ln w="9525">
          <a:noFill/>
          <a:miter lim="800000"/>
          <a:headEnd/>
          <a:tailEnd/>
        </a:ln>
      </xdr:spPr>
      <xdr:txBody>
        <a:bodyPr vertOverflow="clip" wrap="square" lIns="27432" tIns="22860" rIns="27432" bIns="0" anchor="t" upright="1"/>
        <a:lstStyle/>
        <a:p>
          <a:pPr algn="ctr" rtl="0">
            <a:defRPr sz="1000"/>
          </a:pPr>
          <a:r>
            <a:rPr lang="es-ES" sz="900" b="1" i="0" strike="noStrike">
              <a:solidFill>
                <a:srgbClr val="000000"/>
              </a:solidFill>
              <a:latin typeface="Times New Roman"/>
              <a:cs typeface="Times New Roman"/>
            </a:rPr>
            <a:t>Informe de Diagnóstico de los Planes Maestros de</a:t>
          </a:r>
        </a:p>
        <a:p>
          <a:pPr algn="ctr" rtl="0">
            <a:defRPr sz="1000"/>
          </a:pPr>
          <a:r>
            <a:rPr lang="es-ES" sz="900" b="1" i="0" strike="noStrike">
              <a:solidFill>
                <a:srgbClr val="000000"/>
              </a:solidFill>
              <a:latin typeface="Times New Roman"/>
              <a:cs typeface="Times New Roman"/>
            </a:rPr>
            <a:t> Acueducto y Alcantarillado del Área Urbana y</a:t>
          </a:r>
        </a:p>
        <a:p>
          <a:pPr algn="ctr" rtl="0">
            <a:defRPr sz="1000"/>
          </a:pPr>
          <a:r>
            <a:rPr lang="es-ES" sz="900" b="1" i="0" strike="noStrike">
              <a:solidFill>
                <a:srgbClr val="000000"/>
              </a:solidFill>
              <a:latin typeface="Times New Roman"/>
              <a:cs typeface="Times New Roman"/>
            </a:rPr>
            <a:t> Centro Poblado de Puerto Venus - Municipio de Nariño</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1114425</xdr:colOff>
      <xdr:row>153</xdr:row>
      <xdr:rowOff>0</xdr:rowOff>
    </xdr:from>
    <xdr:to>
      <xdr:col>2</xdr:col>
      <xdr:colOff>1076325</xdr:colOff>
      <xdr:row>153</xdr:row>
      <xdr:rowOff>0</xdr:rowOff>
    </xdr:to>
    <xdr:sp macro="" textlink="">
      <xdr:nvSpPr>
        <xdr:cNvPr id="2" name="Line 1"/>
        <xdr:cNvSpPr>
          <a:spLocks noChangeShapeType="1"/>
        </xdr:cNvSpPr>
      </xdr:nvSpPr>
      <xdr:spPr bwMode="auto">
        <a:xfrm flipV="1">
          <a:off x="2952750" y="314706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247650</xdr:colOff>
      <xdr:row>153</xdr:row>
      <xdr:rowOff>0</xdr:rowOff>
    </xdr:from>
    <xdr:to>
      <xdr:col>2</xdr:col>
      <xdr:colOff>704850</xdr:colOff>
      <xdr:row>153</xdr:row>
      <xdr:rowOff>0</xdr:rowOff>
    </xdr:to>
    <xdr:grpSp>
      <xdr:nvGrpSpPr>
        <xdr:cNvPr id="3" name="Group 2"/>
        <xdr:cNvGrpSpPr>
          <a:grpSpLocks/>
        </xdr:cNvGrpSpPr>
      </xdr:nvGrpSpPr>
      <xdr:grpSpPr bwMode="auto">
        <a:xfrm>
          <a:off x="2533650" y="26003250"/>
          <a:ext cx="457200" cy="0"/>
          <a:chOff x="5658" y="49614"/>
          <a:chExt cx="758" cy="232"/>
        </a:xfrm>
      </xdr:grpSpPr>
      <xdr:sp macro="" textlink="">
        <xdr:nvSpPr>
          <xdr:cNvPr id="4" name="Text Box 3"/>
          <xdr:cNvSpPr txBox="1">
            <a:spLocks noChangeArrowheads="1"/>
          </xdr:cNvSpPr>
        </xdr:nvSpPr>
        <xdr:spPr bwMode="auto">
          <a:xfrm>
            <a:off x="5658" y="49614"/>
            <a:ext cx="758" cy="22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5" name="Text Box 4"/>
          <xdr:cNvSpPr txBox="1">
            <a:spLocks noChangeArrowheads="1"/>
          </xdr:cNvSpPr>
        </xdr:nvSpPr>
        <xdr:spPr bwMode="auto">
          <a:xfrm>
            <a:off x="-563664963979" y="30194250"/>
            <a:ext cx="758"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5</a:t>
            </a:r>
          </a:p>
        </xdr:txBody>
      </xdr:sp>
    </xdr:grpSp>
    <xdr:clientData/>
  </xdr:twoCellAnchor>
  <xdr:twoCellAnchor>
    <xdr:from>
      <xdr:col>3</xdr:col>
      <xdr:colOff>0</xdr:colOff>
      <xdr:row>153</xdr:row>
      <xdr:rowOff>0</xdr:rowOff>
    </xdr:from>
    <xdr:to>
      <xdr:col>3</xdr:col>
      <xdr:colOff>342900</xdr:colOff>
      <xdr:row>153</xdr:row>
      <xdr:rowOff>0</xdr:rowOff>
    </xdr:to>
    <xdr:grpSp>
      <xdr:nvGrpSpPr>
        <xdr:cNvPr id="6" name="Group 5"/>
        <xdr:cNvGrpSpPr>
          <a:grpSpLocks/>
        </xdr:cNvGrpSpPr>
      </xdr:nvGrpSpPr>
      <xdr:grpSpPr bwMode="auto">
        <a:xfrm>
          <a:off x="3162300" y="26003250"/>
          <a:ext cx="342900" cy="0"/>
          <a:chOff x="6788" y="49578"/>
          <a:chExt cx="1863" cy="260"/>
        </a:xfrm>
      </xdr:grpSpPr>
      <xdr:sp macro="" textlink="">
        <xdr:nvSpPr>
          <xdr:cNvPr id="7" name="Text Box 6"/>
          <xdr:cNvSpPr txBox="1">
            <a:spLocks noChangeArrowheads="1"/>
          </xdr:cNvSpPr>
        </xdr:nvSpPr>
        <xdr:spPr bwMode="auto">
          <a:xfrm>
            <a:off x="6788" y="49578"/>
            <a:ext cx="1863"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8" name="Text Box 7"/>
          <xdr:cNvSpPr txBox="1">
            <a:spLocks noChangeArrowheads="1"/>
          </xdr:cNvSpPr>
        </xdr:nvSpPr>
        <xdr:spPr bwMode="auto">
          <a:xfrm>
            <a:off x="125473605119" y="30194250"/>
            <a:ext cx="1863"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5</a:t>
            </a:r>
          </a:p>
        </xdr:txBody>
      </xdr:sp>
    </xdr:grpSp>
    <xdr:clientData/>
  </xdr:twoCellAnchor>
  <xdr:twoCellAnchor>
    <xdr:from>
      <xdr:col>3</xdr:col>
      <xdr:colOff>0</xdr:colOff>
      <xdr:row>153</xdr:row>
      <xdr:rowOff>0</xdr:rowOff>
    </xdr:from>
    <xdr:to>
      <xdr:col>3</xdr:col>
      <xdr:colOff>0</xdr:colOff>
      <xdr:row>153</xdr:row>
      <xdr:rowOff>0</xdr:rowOff>
    </xdr:to>
    <xdr:grpSp>
      <xdr:nvGrpSpPr>
        <xdr:cNvPr id="9" name="Group 8"/>
        <xdr:cNvGrpSpPr>
          <a:grpSpLocks/>
        </xdr:cNvGrpSpPr>
      </xdr:nvGrpSpPr>
      <xdr:grpSpPr bwMode="auto">
        <a:xfrm>
          <a:off x="3162300" y="26003250"/>
          <a:ext cx="0" cy="0"/>
          <a:chOff x="8550" y="49590"/>
          <a:chExt cx="644" cy="432"/>
        </a:xfrm>
      </xdr:grpSpPr>
      <xdr:sp macro="" textlink="">
        <xdr:nvSpPr>
          <xdr:cNvPr id="10" name="Text Box 9"/>
          <xdr:cNvSpPr txBox="1">
            <a:spLocks noChangeArrowheads="1"/>
          </xdr:cNvSpPr>
        </xdr:nvSpPr>
        <xdr:spPr bwMode="auto">
          <a:xfrm>
            <a:off x="8550" y="49590"/>
            <a:ext cx="644"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11" name="Text Box 10"/>
          <xdr:cNvSpPr txBox="1">
            <a:spLocks noChangeArrowheads="1"/>
          </xdr:cNvSpPr>
        </xdr:nvSpPr>
        <xdr:spPr bwMode="auto">
          <a:xfrm>
            <a:off x="4248150" y="30194250"/>
            <a:ext cx="0"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10</a:t>
            </a:r>
          </a:p>
          <a:p>
            <a:pPr algn="just" rtl="0">
              <a:defRPr sz="1000"/>
            </a:pPr>
            <a:endParaRPr lang="es-CO" sz="1000" b="0" i="0" strike="noStrike">
              <a:solidFill>
                <a:srgbClr val="000000"/>
              </a:solidFill>
              <a:latin typeface="Arial"/>
              <a:cs typeface="Arial"/>
            </a:endParaRPr>
          </a:p>
        </xdr:txBody>
      </xdr:sp>
    </xdr:grpSp>
    <xdr:clientData/>
  </xdr:twoCellAnchor>
  <xdr:twoCellAnchor>
    <xdr:from>
      <xdr:col>0</xdr:col>
      <xdr:colOff>923925</xdr:colOff>
      <xdr:row>153</xdr:row>
      <xdr:rowOff>0</xdr:rowOff>
    </xdr:from>
    <xdr:to>
      <xdr:col>0</xdr:col>
      <xdr:colOff>923925</xdr:colOff>
      <xdr:row>153</xdr:row>
      <xdr:rowOff>0</xdr:rowOff>
    </xdr:to>
    <xdr:sp macro="" textlink="">
      <xdr:nvSpPr>
        <xdr:cNvPr id="12" name="Line 11"/>
        <xdr:cNvSpPr>
          <a:spLocks noChangeShapeType="1"/>
        </xdr:cNvSpPr>
      </xdr:nvSpPr>
      <xdr:spPr bwMode="auto">
        <a:xfrm>
          <a:off x="923925" y="314706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923925</xdr:colOff>
      <xdr:row>153</xdr:row>
      <xdr:rowOff>0</xdr:rowOff>
    </xdr:from>
    <xdr:to>
      <xdr:col>0</xdr:col>
      <xdr:colOff>923925</xdr:colOff>
      <xdr:row>153</xdr:row>
      <xdr:rowOff>0</xdr:rowOff>
    </xdr:to>
    <xdr:sp macro="" textlink="">
      <xdr:nvSpPr>
        <xdr:cNvPr id="13" name="Line 12"/>
        <xdr:cNvSpPr>
          <a:spLocks noChangeShapeType="1"/>
        </xdr:cNvSpPr>
      </xdr:nvSpPr>
      <xdr:spPr bwMode="auto">
        <a:xfrm>
          <a:off x="923925" y="314706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153</xdr:row>
      <xdr:rowOff>0</xdr:rowOff>
    </xdr:from>
    <xdr:to>
      <xdr:col>1</xdr:col>
      <xdr:colOff>66675</xdr:colOff>
      <xdr:row>153</xdr:row>
      <xdr:rowOff>0</xdr:rowOff>
    </xdr:to>
    <xdr:grpSp>
      <xdr:nvGrpSpPr>
        <xdr:cNvPr id="14" name="Group 13"/>
        <xdr:cNvGrpSpPr>
          <a:grpSpLocks/>
        </xdr:cNvGrpSpPr>
      </xdr:nvGrpSpPr>
      <xdr:grpSpPr bwMode="auto">
        <a:xfrm>
          <a:off x="1343025" y="26003250"/>
          <a:ext cx="66675" cy="0"/>
          <a:chOff x="1314" y="49942"/>
          <a:chExt cx="2106" cy="260"/>
        </a:xfrm>
      </xdr:grpSpPr>
      <xdr:sp macro="" textlink="">
        <xdr:nvSpPr>
          <xdr:cNvPr id="15" name="Text Box 14"/>
          <xdr:cNvSpPr txBox="1">
            <a:spLocks noChangeArrowheads="1"/>
          </xdr:cNvSpPr>
        </xdr:nvSpPr>
        <xdr:spPr bwMode="auto">
          <a:xfrm>
            <a:off x="1314" y="49942"/>
            <a:ext cx="2106"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16" name="Text Box 15"/>
          <xdr:cNvSpPr txBox="1">
            <a:spLocks noChangeArrowheads="1"/>
          </xdr:cNvSpPr>
        </xdr:nvSpPr>
        <xdr:spPr bwMode="auto">
          <a:xfrm>
            <a:off x="-936006363416" y="30194250"/>
            <a:ext cx="2106"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ho</a:t>
            </a:r>
          </a:p>
        </xdr:txBody>
      </xdr:sp>
    </xdr:grpSp>
    <xdr:clientData/>
  </xdr:twoCellAnchor>
  <xdr:twoCellAnchor>
    <xdr:from>
      <xdr:col>1</xdr:col>
      <xdr:colOff>723900</xdr:colOff>
      <xdr:row>153</xdr:row>
      <xdr:rowOff>0</xdr:rowOff>
    </xdr:from>
    <xdr:to>
      <xdr:col>1</xdr:col>
      <xdr:colOff>723900</xdr:colOff>
      <xdr:row>153</xdr:row>
      <xdr:rowOff>0</xdr:rowOff>
    </xdr:to>
    <xdr:sp macro="" textlink="">
      <xdr:nvSpPr>
        <xdr:cNvPr id="17" name="Line 16"/>
        <xdr:cNvSpPr>
          <a:spLocks noChangeShapeType="1"/>
        </xdr:cNvSpPr>
      </xdr:nvSpPr>
      <xdr:spPr bwMode="auto">
        <a:xfrm>
          <a:off x="2066925" y="314706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723900</xdr:colOff>
      <xdr:row>153</xdr:row>
      <xdr:rowOff>0</xdr:rowOff>
    </xdr:from>
    <xdr:to>
      <xdr:col>1</xdr:col>
      <xdr:colOff>723900</xdr:colOff>
      <xdr:row>153</xdr:row>
      <xdr:rowOff>0</xdr:rowOff>
    </xdr:to>
    <xdr:sp macro="" textlink="">
      <xdr:nvSpPr>
        <xdr:cNvPr id="18" name="Line 17"/>
        <xdr:cNvSpPr>
          <a:spLocks noChangeShapeType="1"/>
        </xdr:cNvSpPr>
      </xdr:nvSpPr>
      <xdr:spPr bwMode="auto">
        <a:xfrm>
          <a:off x="2066925" y="314706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600075</xdr:colOff>
      <xdr:row>153</xdr:row>
      <xdr:rowOff>0</xdr:rowOff>
    </xdr:from>
    <xdr:to>
      <xdr:col>2</xdr:col>
      <xdr:colOff>28575</xdr:colOff>
      <xdr:row>153</xdr:row>
      <xdr:rowOff>0</xdr:rowOff>
    </xdr:to>
    <xdr:grpSp>
      <xdr:nvGrpSpPr>
        <xdr:cNvPr id="19" name="Group 18"/>
        <xdr:cNvGrpSpPr>
          <a:grpSpLocks/>
        </xdr:cNvGrpSpPr>
      </xdr:nvGrpSpPr>
      <xdr:grpSpPr bwMode="auto">
        <a:xfrm>
          <a:off x="1943100" y="26003250"/>
          <a:ext cx="371475" cy="0"/>
          <a:chOff x="4301" y="49818"/>
          <a:chExt cx="1005" cy="432"/>
        </a:xfrm>
      </xdr:grpSpPr>
      <xdr:sp macro="" textlink="">
        <xdr:nvSpPr>
          <xdr:cNvPr id="20" name="Text Box 19"/>
          <xdr:cNvSpPr txBox="1">
            <a:spLocks noChangeArrowheads="1"/>
          </xdr:cNvSpPr>
        </xdr:nvSpPr>
        <xdr:spPr bwMode="auto">
          <a:xfrm>
            <a:off x="4301" y="49818"/>
            <a:ext cx="1005" cy="27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21" name="Text Box 20"/>
          <xdr:cNvSpPr txBox="1">
            <a:spLocks noChangeArrowheads="1"/>
          </xdr:cNvSpPr>
        </xdr:nvSpPr>
        <xdr:spPr bwMode="auto">
          <a:xfrm>
            <a:off x="873532929848" y="30194250"/>
            <a:ext cx="1005"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hc</a:t>
            </a:r>
          </a:p>
          <a:p>
            <a:pPr algn="just" rtl="0">
              <a:defRPr sz="1000"/>
            </a:pPr>
            <a:endParaRPr lang="es-CO" sz="1000" b="0" i="0" strike="noStrike">
              <a:solidFill>
                <a:srgbClr val="000000"/>
              </a:solidFill>
              <a:latin typeface="Arial"/>
              <a:cs typeface="Arial"/>
            </a:endParaRPr>
          </a:p>
        </xdr:txBody>
      </xdr:sp>
    </xdr:grpSp>
    <xdr:clientData/>
  </xdr:twoCellAnchor>
  <xdr:twoCellAnchor>
    <xdr:from>
      <xdr:col>1</xdr:col>
      <xdr:colOff>114300</xdr:colOff>
      <xdr:row>153</xdr:row>
      <xdr:rowOff>0</xdr:rowOff>
    </xdr:from>
    <xdr:to>
      <xdr:col>1</xdr:col>
      <xdr:colOff>571500</xdr:colOff>
      <xdr:row>153</xdr:row>
      <xdr:rowOff>0</xdr:rowOff>
    </xdr:to>
    <xdr:grpSp>
      <xdr:nvGrpSpPr>
        <xdr:cNvPr id="22" name="Group 21"/>
        <xdr:cNvGrpSpPr>
          <a:grpSpLocks/>
        </xdr:cNvGrpSpPr>
      </xdr:nvGrpSpPr>
      <xdr:grpSpPr bwMode="auto">
        <a:xfrm>
          <a:off x="1457325" y="26003250"/>
          <a:ext cx="457200" cy="0"/>
          <a:chOff x="3511" y="50389"/>
          <a:chExt cx="758" cy="260"/>
        </a:xfrm>
      </xdr:grpSpPr>
      <xdr:sp macro="" textlink="">
        <xdr:nvSpPr>
          <xdr:cNvPr id="23" name="Text Box 22"/>
          <xdr:cNvSpPr txBox="1">
            <a:spLocks noChangeArrowheads="1"/>
          </xdr:cNvSpPr>
        </xdr:nvSpPr>
        <xdr:spPr bwMode="auto">
          <a:xfrm>
            <a:off x="3511" y="50389"/>
            <a:ext cx="758"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24" name="Text Box 23"/>
          <xdr:cNvSpPr txBox="1">
            <a:spLocks noChangeArrowheads="1"/>
          </xdr:cNvSpPr>
        </xdr:nvSpPr>
        <xdr:spPr bwMode="auto">
          <a:xfrm>
            <a:off x="-1000422475654" y="30194250"/>
            <a:ext cx="758"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b</a:t>
            </a:r>
          </a:p>
        </xdr:txBody>
      </xdr:sp>
    </xdr:grpSp>
    <xdr:clientData/>
  </xdr:twoCellAnchor>
  <xdr:twoCellAnchor>
    <xdr:from>
      <xdr:col>0</xdr:col>
      <xdr:colOff>638175</xdr:colOff>
      <xdr:row>153</xdr:row>
      <xdr:rowOff>0</xdr:rowOff>
    </xdr:from>
    <xdr:to>
      <xdr:col>0</xdr:col>
      <xdr:colOff>638175</xdr:colOff>
      <xdr:row>153</xdr:row>
      <xdr:rowOff>0</xdr:rowOff>
    </xdr:to>
    <xdr:sp macro="" textlink="">
      <xdr:nvSpPr>
        <xdr:cNvPr id="25" name="Line 24"/>
        <xdr:cNvSpPr>
          <a:spLocks noChangeShapeType="1"/>
        </xdr:cNvSpPr>
      </xdr:nvSpPr>
      <xdr:spPr bwMode="auto">
        <a:xfrm>
          <a:off x="638175" y="314706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619125</xdr:colOff>
      <xdr:row>153</xdr:row>
      <xdr:rowOff>0</xdr:rowOff>
    </xdr:from>
    <xdr:to>
      <xdr:col>0</xdr:col>
      <xdr:colOff>619125</xdr:colOff>
      <xdr:row>153</xdr:row>
      <xdr:rowOff>0</xdr:rowOff>
    </xdr:to>
    <xdr:sp macro="" textlink="">
      <xdr:nvSpPr>
        <xdr:cNvPr id="26" name="Line 25"/>
        <xdr:cNvSpPr>
          <a:spLocks noChangeShapeType="1"/>
        </xdr:cNvSpPr>
      </xdr:nvSpPr>
      <xdr:spPr bwMode="auto">
        <a:xfrm>
          <a:off x="619125" y="314706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485775</xdr:colOff>
      <xdr:row>153</xdr:row>
      <xdr:rowOff>0</xdr:rowOff>
    </xdr:from>
    <xdr:to>
      <xdr:col>1</xdr:col>
      <xdr:colOff>0</xdr:colOff>
      <xdr:row>153</xdr:row>
      <xdr:rowOff>0</xdr:rowOff>
    </xdr:to>
    <xdr:grpSp>
      <xdr:nvGrpSpPr>
        <xdr:cNvPr id="27" name="Group 26"/>
        <xdr:cNvGrpSpPr>
          <a:grpSpLocks/>
        </xdr:cNvGrpSpPr>
      </xdr:nvGrpSpPr>
      <xdr:grpSpPr bwMode="auto">
        <a:xfrm>
          <a:off x="485775" y="26003250"/>
          <a:ext cx="857250" cy="0"/>
          <a:chOff x="802" y="49805"/>
          <a:chExt cx="532" cy="632"/>
        </a:xfrm>
      </xdr:grpSpPr>
      <xdr:sp macro="" textlink="">
        <xdr:nvSpPr>
          <xdr:cNvPr id="28" name="Text Box 27"/>
          <xdr:cNvSpPr txBox="1">
            <a:spLocks noChangeArrowheads="1"/>
          </xdr:cNvSpPr>
        </xdr:nvSpPr>
        <xdr:spPr bwMode="auto">
          <a:xfrm>
            <a:off x="802" y="49805"/>
            <a:ext cx="532" cy="281"/>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29" name="Text Box 28"/>
          <xdr:cNvSpPr txBox="1">
            <a:spLocks noChangeArrowheads="1"/>
          </xdr:cNvSpPr>
        </xdr:nvSpPr>
        <xdr:spPr bwMode="auto">
          <a:xfrm>
            <a:off x="-1064747958079" y="30194250"/>
            <a:ext cx="532"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ht</a:t>
            </a:r>
          </a:p>
          <a:p>
            <a:pPr algn="just" rtl="0">
              <a:defRPr sz="1000"/>
            </a:pPr>
            <a:endParaRPr lang="es-CO" sz="1000" b="0" i="0" strike="noStrike">
              <a:solidFill>
                <a:srgbClr val="000000"/>
              </a:solidFill>
              <a:latin typeface="Arial"/>
              <a:cs typeface="Arial"/>
            </a:endParaRPr>
          </a:p>
          <a:p>
            <a:pPr algn="just" rtl="0">
              <a:defRPr sz="1000"/>
            </a:pPr>
            <a:endParaRPr lang="es-CO" sz="1000" b="0" i="0" strike="noStrike">
              <a:solidFill>
                <a:srgbClr val="000000"/>
              </a:solidFill>
              <a:latin typeface="Arial"/>
              <a:cs typeface="Arial"/>
            </a:endParaRPr>
          </a:p>
        </xdr:txBody>
      </xdr:sp>
    </xdr:grpSp>
    <xdr:clientData/>
  </xdr:twoCellAnchor>
  <xdr:twoCellAnchor>
    <xdr:from>
      <xdr:col>5</xdr:col>
      <xdr:colOff>828675</xdr:colOff>
      <xdr:row>153</xdr:row>
      <xdr:rowOff>0</xdr:rowOff>
    </xdr:from>
    <xdr:to>
      <xdr:col>7</xdr:col>
      <xdr:colOff>2028825</xdr:colOff>
      <xdr:row>153</xdr:row>
      <xdr:rowOff>0</xdr:rowOff>
    </xdr:to>
    <xdr:sp macro="" textlink="">
      <xdr:nvSpPr>
        <xdr:cNvPr id="30" name="Rectangle 33"/>
        <xdr:cNvSpPr>
          <a:spLocks noChangeArrowheads="1"/>
        </xdr:cNvSpPr>
      </xdr:nvSpPr>
      <xdr:spPr bwMode="auto">
        <a:xfrm>
          <a:off x="5410200" y="31470600"/>
          <a:ext cx="214312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1114425</xdr:colOff>
      <xdr:row>188</xdr:row>
      <xdr:rowOff>0</xdr:rowOff>
    </xdr:from>
    <xdr:to>
      <xdr:col>2</xdr:col>
      <xdr:colOff>1076325</xdr:colOff>
      <xdr:row>188</xdr:row>
      <xdr:rowOff>0</xdr:rowOff>
    </xdr:to>
    <xdr:sp macro="" textlink="">
      <xdr:nvSpPr>
        <xdr:cNvPr id="31" name="Line 1"/>
        <xdr:cNvSpPr>
          <a:spLocks noChangeShapeType="1"/>
        </xdr:cNvSpPr>
      </xdr:nvSpPr>
      <xdr:spPr bwMode="auto">
        <a:xfrm flipV="1">
          <a:off x="2952750" y="397383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247650</xdr:colOff>
      <xdr:row>188</xdr:row>
      <xdr:rowOff>0</xdr:rowOff>
    </xdr:from>
    <xdr:to>
      <xdr:col>2</xdr:col>
      <xdr:colOff>704850</xdr:colOff>
      <xdr:row>188</xdr:row>
      <xdr:rowOff>0</xdr:rowOff>
    </xdr:to>
    <xdr:grpSp>
      <xdr:nvGrpSpPr>
        <xdr:cNvPr id="32" name="Group 2"/>
        <xdr:cNvGrpSpPr>
          <a:grpSpLocks/>
        </xdr:cNvGrpSpPr>
      </xdr:nvGrpSpPr>
      <xdr:grpSpPr bwMode="auto">
        <a:xfrm>
          <a:off x="2533650" y="31670625"/>
          <a:ext cx="457200" cy="0"/>
          <a:chOff x="5658" y="49614"/>
          <a:chExt cx="758" cy="232"/>
        </a:xfrm>
      </xdr:grpSpPr>
      <xdr:sp macro="" textlink="">
        <xdr:nvSpPr>
          <xdr:cNvPr id="33" name="Text Box 3"/>
          <xdr:cNvSpPr txBox="1">
            <a:spLocks noChangeArrowheads="1"/>
          </xdr:cNvSpPr>
        </xdr:nvSpPr>
        <xdr:spPr bwMode="auto">
          <a:xfrm>
            <a:off x="5658" y="49614"/>
            <a:ext cx="758" cy="22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34" name="Text Box 4"/>
          <xdr:cNvSpPr txBox="1">
            <a:spLocks noChangeArrowheads="1"/>
          </xdr:cNvSpPr>
        </xdr:nvSpPr>
        <xdr:spPr bwMode="auto">
          <a:xfrm>
            <a:off x="-563664963979" y="38461950"/>
            <a:ext cx="758"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5</a:t>
            </a:r>
          </a:p>
        </xdr:txBody>
      </xdr:sp>
    </xdr:grpSp>
    <xdr:clientData/>
  </xdr:twoCellAnchor>
  <xdr:twoCellAnchor>
    <xdr:from>
      <xdr:col>3</xdr:col>
      <xdr:colOff>0</xdr:colOff>
      <xdr:row>188</xdr:row>
      <xdr:rowOff>0</xdr:rowOff>
    </xdr:from>
    <xdr:to>
      <xdr:col>3</xdr:col>
      <xdr:colOff>342900</xdr:colOff>
      <xdr:row>188</xdr:row>
      <xdr:rowOff>0</xdr:rowOff>
    </xdr:to>
    <xdr:grpSp>
      <xdr:nvGrpSpPr>
        <xdr:cNvPr id="35" name="Group 5"/>
        <xdr:cNvGrpSpPr>
          <a:grpSpLocks/>
        </xdr:cNvGrpSpPr>
      </xdr:nvGrpSpPr>
      <xdr:grpSpPr bwMode="auto">
        <a:xfrm>
          <a:off x="3162300" y="31670625"/>
          <a:ext cx="342900" cy="0"/>
          <a:chOff x="6788" y="49578"/>
          <a:chExt cx="1863" cy="260"/>
        </a:xfrm>
      </xdr:grpSpPr>
      <xdr:sp macro="" textlink="">
        <xdr:nvSpPr>
          <xdr:cNvPr id="36" name="Text Box 6"/>
          <xdr:cNvSpPr txBox="1">
            <a:spLocks noChangeArrowheads="1"/>
          </xdr:cNvSpPr>
        </xdr:nvSpPr>
        <xdr:spPr bwMode="auto">
          <a:xfrm>
            <a:off x="6788" y="49578"/>
            <a:ext cx="1863"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37" name="Text Box 7"/>
          <xdr:cNvSpPr txBox="1">
            <a:spLocks noChangeArrowheads="1"/>
          </xdr:cNvSpPr>
        </xdr:nvSpPr>
        <xdr:spPr bwMode="auto">
          <a:xfrm>
            <a:off x="125473605119" y="38461950"/>
            <a:ext cx="1863"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5</a:t>
            </a:r>
          </a:p>
        </xdr:txBody>
      </xdr:sp>
    </xdr:grpSp>
    <xdr:clientData/>
  </xdr:twoCellAnchor>
  <xdr:twoCellAnchor>
    <xdr:from>
      <xdr:col>3</xdr:col>
      <xdr:colOff>0</xdr:colOff>
      <xdr:row>188</xdr:row>
      <xdr:rowOff>0</xdr:rowOff>
    </xdr:from>
    <xdr:to>
      <xdr:col>3</xdr:col>
      <xdr:colOff>0</xdr:colOff>
      <xdr:row>188</xdr:row>
      <xdr:rowOff>0</xdr:rowOff>
    </xdr:to>
    <xdr:grpSp>
      <xdr:nvGrpSpPr>
        <xdr:cNvPr id="38" name="Group 8"/>
        <xdr:cNvGrpSpPr>
          <a:grpSpLocks/>
        </xdr:cNvGrpSpPr>
      </xdr:nvGrpSpPr>
      <xdr:grpSpPr bwMode="auto">
        <a:xfrm>
          <a:off x="3162300" y="31670625"/>
          <a:ext cx="0" cy="0"/>
          <a:chOff x="8550" y="49590"/>
          <a:chExt cx="644" cy="432"/>
        </a:xfrm>
      </xdr:grpSpPr>
      <xdr:sp macro="" textlink="">
        <xdr:nvSpPr>
          <xdr:cNvPr id="39" name="Text Box 9"/>
          <xdr:cNvSpPr txBox="1">
            <a:spLocks noChangeArrowheads="1"/>
          </xdr:cNvSpPr>
        </xdr:nvSpPr>
        <xdr:spPr bwMode="auto">
          <a:xfrm>
            <a:off x="8550" y="49590"/>
            <a:ext cx="644"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40" name="Text Box 10"/>
          <xdr:cNvSpPr txBox="1">
            <a:spLocks noChangeArrowheads="1"/>
          </xdr:cNvSpPr>
        </xdr:nvSpPr>
        <xdr:spPr bwMode="auto">
          <a:xfrm>
            <a:off x="4248150" y="38461950"/>
            <a:ext cx="0"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10</a:t>
            </a:r>
          </a:p>
          <a:p>
            <a:pPr algn="just" rtl="0">
              <a:defRPr sz="1000"/>
            </a:pPr>
            <a:endParaRPr lang="es-CO" sz="1000" b="0" i="0" strike="noStrike">
              <a:solidFill>
                <a:srgbClr val="000000"/>
              </a:solidFill>
              <a:latin typeface="Arial"/>
              <a:cs typeface="Arial"/>
            </a:endParaRPr>
          </a:p>
        </xdr:txBody>
      </xdr:sp>
    </xdr:grpSp>
    <xdr:clientData/>
  </xdr:twoCellAnchor>
  <xdr:twoCellAnchor>
    <xdr:from>
      <xdr:col>0</xdr:col>
      <xdr:colOff>923925</xdr:colOff>
      <xdr:row>188</xdr:row>
      <xdr:rowOff>0</xdr:rowOff>
    </xdr:from>
    <xdr:to>
      <xdr:col>0</xdr:col>
      <xdr:colOff>923925</xdr:colOff>
      <xdr:row>188</xdr:row>
      <xdr:rowOff>0</xdr:rowOff>
    </xdr:to>
    <xdr:sp macro="" textlink="">
      <xdr:nvSpPr>
        <xdr:cNvPr id="41" name="Line 11"/>
        <xdr:cNvSpPr>
          <a:spLocks noChangeShapeType="1"/>
        </xdr:cNvSpPr>
      </xdr:nvSpPr>
      <xdr:spPr bwMode="auto">
        <a:xfrm>
          <a:off x="923925" y="397383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923925</xdr:colOff>
      <xdr:row>188</xdr:row>
      <xdr:rowOff>0</xdr:rowOff>
    </xdr:from>
    <xdr:to>
      <xdr:col>0</xdr:col>
      <xdr:colOff>923925</xdr:colOff>
      <xdr:row>188</xdr:row>
      <xdr:rowOff>0</xdr:rowOff>
    </xdr:to>
    <xdr:sp macro="" textlink="">
      <xdr:nvSpPr>
        <xdr:cNvPr id="42" name="Line 12"/>
        <xdr:cNvSpPr>
          <a:spLocks noChangeShapeType="1"/>
        </xdr:cNvSpPr>
      </xdr:nvSpPr>
      <xdr:spPr bwMode="auto">
        <a:xfrm>
          <a:off x="923925" y="397383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188</xdr:row>
      <xdr:rowOff>0</xdr:rowOff>
    </xdr:from>
    <xdr:to>
      <xdr:col>1</xdr:col>
      <xdr:colOff>66675</xdr:colOff>
      <xdr:row>188</xdr:row>
      <xdr:rowOff>0</xdr:rowOff>
    </xdr:to>
    <xdr:grpSp>
      <xdr:nvGrpSpPr>
        <xdr:cNvPr id="43" name="Group 13"/>
        <xdr:cNvGrpSpPr>
          <a:grpSpLocks/>
        </xdr:cNvGrpSpPr>
      </xdr:nvGrpSpPr>
      <xdr:grpSpPr bwMode="auto">
        <a:xfrm>
          <a:off x="1343025" y="31670625"/>
          <a:ext cx="66675" cy="0"/>
          <a:chOff x="1314" y="49942"/>
          <a:chExt cx="2106" cy="260"/>
        </a:xfrm>
      </xdr:grpSpPr>
      <xdr:sp macro="" textlink="">
        <xdr:nvSpPr>
          <xdr:cNvPr id="44" name="Text Box 14"/>
          <xdr:cNvSpPr txBox="1">
            <a:spLocks noChangeArrowheads="1"/>
          </xdr:cNvSpPr>
        </xdr:nvSpPr>
        <xdr:spPr bwMode="auto">
          <a:xfrm>
            <a:off x="1314" y="49942"/>
            <a:ext cx="2106"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45" name="Text Box 15"/>
          <xdr:cNvSpPr txBox="1">
            <a:spLocks noChangeArrowheads="1"/>
          </xdr:cNvSpPr>
        </xdr:nvSpPr>
        <xdr:spPr bwMode="auto">
          <a:xfrm>
            <a:off x="-936006363416" y="38461950"/>
            <a:ext cx="2106"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ho</a:t>
            </a:r>
          </a:p>
        </xdr:txBody>
      </xdr:sp>
    </xdr:grpSp>
    <xdr:clientData/>
  </xdr:twoCellAnchor>
  <xdr:twoCellAnchor>
    <xdr:from>
      <xdr:col>1</xdr:col>
      <xdr:colOff>723900</xdr:colOff>
      <xdr:row>188</xdr:row>
      <xdr:rowOff>0</xdr:rowOff>
    </xdr:from>
    <xdr:to>
      <xdr:col>1</xdr:col>
      <xdr:colOff>723900</xdr:colOff>
      <xdr:row>188</xdr:row>
      <xdr:rowOff>0</xdr:rowOff>
    </xdr:to>
    <xdr:sp macro="" textlink="">
      <xdr:nvSpPr>
        <xdr:cNvPr id="46" name="Line 16"/>
        <xdr:cNvSpPr>
          <a:spLocks noChangeShapeType="1"/>
        </xdr:cNvSpPr>
      </xdr:nvSpPr>
      <xdr:spPr bwMode="auto">
        <a:xfrm>
          <a:off x="2066925" y="397383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723900</xdr:colOff>
      <xdr:row>188</xdr:row>
      <xdr:rowOff>0</xdr:rowOff>
    </xdr:from>
    <xdr:to>
      <xdr:col>1</xdr:col>
      <xdr:colOff>723900</xdr:colOff>
      <xdr:row>188</xdr:row>
      <xdr:rowOff>0</xdr:rowOff>
    </xdr:to>
    <xdr:sp macro="" textlink="">
      <xdr:nvSpPr>
        <xdr:cNvPr id="47" name="Line 17"/>
        <xdr:cNvSpPr>
          <a:spLocks noChangeShapeType="1"/>
        </xdr:cNvSpPr>
      </xdr:nvSpPr>
      <xdr:spPr bwMode="auto">
        <a:xfrm>
          <a:off x="2066925" y="397383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600075</xdr:colOff>
      <xdr:row>188</xdr:row>
      <xdr:rowOff>0</xdr:rowOff>
    </xdr:from>
    <xdr:to>
      <xdr:col>2</xdr:col>
      <xdr:colOff>28575</xdr:colOff>
      <xdr:row>188</xdr:row>
      <xdr:rowOff>0</xdr:rowOff>
    </xdr:to>
    <xdr:grpSp>
      <xdr:nvGrpSpPr>
        <xdr:cNvPr id="48" name="Group 18"/>
        <xdr:cNvGrpSpPr>
          <a:grpSpLocks/>
        </xdr:cNvGrpSpPr>
      </xdr:nvGrpSpPr>
      <xdr:grpSpPr bwMode="auto">
        <a:xfrm>
          <a:off x="1943100" y="31670625"/>
          <a:ext cx="371475" cy="0"/>
          <a:chOff x="4301" y="49818"/>
          <a:chExt cx="1005" cy="432"/>
        </a:xfrm>
      </xdr:grpSpPr>
      <xdr:sp macro="" textlink="">
        <xdr:nvSpPr>
          <xdr:cNvPr id="49" name="Text Box 19"/>
          <xdr:cNvSpPr txBox="1">
            <a:spLocks noChangeArrowheads="1"/>
          </xdr:cNvSpPr>
        </xdr:nvSpPr>
        <xdr:spPr bwMode="auto">
          <a:xfrm>
            <a:off x="4301" y="49818"/>
            <a:ext cx="1005" cy="27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50" name="Text Box 20"/>
          <xdr:cNvSpPr txBox="1">
            <a:spLocks noChangeArrowheads="1"/>
          </xdr:cNvSpPr>
        </xdr:nvSpPr>
        <xdr:spPr bwMode="auto">
          <a:xfrm>
            <a:off x="873532929848" y="38461950"/>
            <a:ext cx="1005"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hc</a:t>
            </a:r>
          </a:p>
          <a:p>
            <a:pPr algn="just" rtl="0">
              <a:defRPr sz="1000"/>
            </a:pPr>
            <a:endParaRPr lang="es-CO" sz="1000" b="0" i="0" strike="noStrike">
              <a:solidFill>
                <a:srgbClr val="000000"/>
              </a:solidFill>
              <a:latin typeface="Arial"/>
              <a:cs typeface="Arial"/>
            </a:endParaRPr>
          </a:p>
        </xdr:txBody>
      </xdr:sp>
    </xdr:grpSp>
    <xdr:clientData/>
  </xdr:twoCellAnchor>
  <xdr:twoCellAnchor>
    <xdr:from>
      <xdr:col>1</xdr:col>
      <xdr:colOff>114300</xdr:colOff>
      <xdr:row>188</xdr:row>
      <xdr:rowOff>0</xdr:rowOff>
    </xdr:from>
    <xdr:to>
      <xdr:col>1</xdr:col>
      <xdr:colOff>571500</xdr:colOff>
      <xdr:row>188</xdr:row>
      <xdr:rowOff>0</xdr:rowOff>
    </xdr:to>
    <xdr:grpSp>
      <xdr:nvGrpSpPr>
        <xdr:cNvPr id="51" name="Group 21"/>
        <xdr:cNvGrpSpPr>
          <a:grpSpLocks/>
        </xdr:cNvGrpSpPr>
      </xdr:nvGrpSpPr>
      <xdr:grpSpPr bwMode="auto">
        <a:xfrm>
          <a:off x="1457325" y="31670625"/>
          <a:ext cx="457200" cy="0"/>
          <a:chOff x="3511" y="50389"/>
          <a:chExt cx="758" cy="260"/>
        </a:xfrm>
      </xdr:grpSpPr>
      <xdr:sp macro="" textlink="">
        <xdr:nvSpPr>
          <xdr:cNvPr id="52" name="Text Box 22"/>
          <xdr:cNvSpPr txBox="1">
            <a:spLocks noChangeArrowheads="1"/>
          </xdr:cNvSpPr>
        </xdr:nvSpPr>
        <xdr:spPr bwMode="auto">
          <a:xfrm>
            <a:off x="3511" y="50389"/>
            <a:ext cx="758"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53" name="Text Box 23"/>
          <xdr:cNvSpPr txBox="1">
            <a:spLocks noChangeArrowheads="1"/>
          </xdr:cNvSpPr>
        </xdr:nvSpPr>
        <xdr:spPr bwMode="auto">
          <a:xfrm>
            <a:off x="-1000422475654" y="38461950"/>
            <a:ext cx="758"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b</a:t>
            </a:r>
          </a:p>
        </xdr:txBody>
      </xdr:sp>
    </xdr:grpSp>
    <xdr:clientData/>
  </xdr:twoCellAnchor>
  <xdr:twoCellAnchor>
    <xdr:from>
      <xdr:col>0</xdr:col>
      <xdr:colOff>638175</xdr:colOff>
      <xdr:row>188</xdr:row>
      <xdr:rowOff>0</xdr:rowOff>
    </xdr:from>
    <xdr:to>
      <xdr:col>0</xdr:col>
      <xdr:colOff>638175</xdr:colOff>
      <xdr:row>188</xdr:row>
      <xdr:rowOff>0</xdr:rowOff>
    </xdr:to>
    <xdr:sp macro="" textlink="">
      <xdr:nvSpPr>
        <xdr:cNvPr id="54" name="Line 24"/>
        <xdr:cNvSpPr>
          <a:spLocks noChangeShapeType="1"/>
        </xdr:cNvSpPr>
      </xdr:nvSpPr>
      <xdr:spPr bwMode="auto">
        <a:xfrm>
          <a:off x="638175" y="397383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619125</xdr:colOff>
      <xdr:row>188</xdr:row>
      <xdr:rowOff>0</xdr:rowOff>
    </xdr:from>
    <xdr:to>
      <xdr:col>0</xdr:col>
      <xdr:colOff>619125</xdr:colOff>
      <xdr:row>188</xdr:row>
      <xdr:rowOff>0</xdr:rowOff>
    </xdr:to>
    <xdr:sp macro="" textlink="">
      <xdr:nvSpPr>
        <xdr:cNvPr id="55" name="Line 25"/>
        <xdr:cNvSpPr>
          <a:spLocks noChangeShapeType="1"/>
        </xdr:cNvSpPr>
      </xdr:nvSpPr>
      <xdr:spPr bwMode="auto">
        <a:xfrm>
          <a:off x="619125" y="397383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485775</xdr:colOff>
      <xdr:row>188</xdr:row>
      <xdr:rowOff>0</xdr:rowOff>
    </xdr:from>
    <xdr:to>
      <xdr:col>1</xdr:col>
      <xdr:colOff>0</xdr:colOff>
      <xdr:row>188</xdr:row>
      <xdr:rowOff>0</xdr:rowOff>
    </xdr:to>
    <xdr:grpSp>
      <xdr:nvGrpSpPr>
        <xdr:cNvPr id="56" name="Group 26"/>
        <xdr:cNvGrpSpPr>
          <a:grpSpLocks/>
        </xdr:cNvGrpSpPr>
      </xdr:nvGrpSpPr>
      <xdr:grpSpPr bwMode="auto">
        <a:xfrm>
          <a:off x="485775" y="31670625"/>
          <a:ext cx="857250" cy="0"/>
          <a:chOff x="802" y="49805"/>
          <a:chExt cx="532" cy="632"/>
        </a:xfrm>
      </xdr:grpSpPr>
      <xdr:sp macro="" textlink="">
        <xdr:nvSpPr>
          <xdr:cNvPr id="57" name="Text Box 27"/>
          <xdr:cNvSpPr txBox="1">
            <a:spLocks noChangeArrowheads="1"/>
          </xdr:cNvSpPr>
        </xdr:nvSpPr>
        <xdr:spPr bwMode="auto">
          <a:xfrm>
            <a:off x="802" y="49805"/>
            <a:ext cx="532" cy="281"/>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58" name="Text Box 28"/>
          <xdr:cNvSpPr txBox="1">
            <a:spLocks noChangeArrowheads="1"/>
          </xdr:cNvSpPr>
        </xdr:nvSpPr>
        <xdr:spPr bwMode="auto">
          <a:xfrm>
            <a:off x="-1064747958079" y="38461950"/>
            <a:ext cx="532"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ht</a:t>
            </a:r>
          </a:p>
          <a:p>
            <a:pPr algn="just" rtl="0">
              <a:defRPr sz="1000"/>
            </a:pPr>
            <a:endParaRPr lang="es-CO" sz="1000" b="0" i="0" strike="noStrike">
              <a:solidFill>
                <a:srgbClr val="000000"/>
              </a:solidFill>
              <a:latin typeface="Arial"/>
              <a:cs typeface="Arial"/>
            </a:endParaRPr>
          </a:p>
          <a:p>
            <a:pPr algn="just" rtl="0">
              <a:defRPr sz="1000"/>
            </a:pPr>
            <a:endParaRPr lang="es-CO" sz="1000" b="0" i="0" strike="noStrike">
              <a:solidFill>
                <a:srgbClr val="000000"/>
              </a:solidFill>
              <a:latin typeface="Arial"/>
              <a:cs typeface="Arial"/>
            </a:endParaRPr>
          </a:p>
        </xdr:txBody>
      </xdr:sp>
    </xdr:grpSp>
    <xdr:clientData/>
  </xdr:twoCellAnchor>
  <xdr:twoCellAnchor>
    <xdr:from>
      <xdr:col>5</xdr:col>
      <xdr:colOff>828675</xdr:colOff>
      <xdr:row>188</xdr:row>
      <xdr:rowOff>0</xdr:rowOff>
    </xdr:from>
    <xdr:to>
      <xdr:col>7</xdr:col>
      <xdr:colOff>2028825</xdr:colOff>
      <xdr:row>188</xdr:row>
      <xdr:rowOff>0</xdr:rowOff>
    </xdr:to>
    <xdr:sp macro="" textlink="">
      <xdr:nvSpPr>
        <xdr:cNvPr id="59" name="Rectangle 33"/>
        <xdr:cNvSpPr>
          <a:spLocks noChangeArrowheads="1"/>
        </xdr:cNvSpPr>
      </xdr:nvSpPr>
      <xdr:spPr bwMode="auto">
        <a:xfrm>
          <a:off x="5410200" y="39738300"/>
          <a:ext cx="214312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92359</xdr:colOff>
      <xdr:row>4</xdr:row>
      <xdr:rowOff>28574</xdr:rowOff>
    </xdr:from>
    <xdr:to>
      <xdr:col>7</xdr:col>
      <xdr:colOff>1359326</xdr:colOff>
      <xdr:row>7</xdr:row>
      <xdr:rowOff>47625</xdr:rowOff>
    </xdr:to>
    <xdr:pic>
      <xdr:nvPicPr>
        <xdr:cNvPr id="60" name="Imagen 2" descr="Copia de logo 10-anos"/>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16934" y="676274"/>
          <a:ext cx="1266967" cy="6572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154533</xdr:colOff>
      <xdr:row>2</xdr:row>
      <xdr:rowOff>85726</xdr:rowOff>
    </xdr:from>
    <xdr:to>
      <xdr:col>0</xdr:col>
      <xdr:colOff>1238250</xdr:colOff>
      <xdr:row>7</xdr:row>
      <xdr:rowOff>9525</xdr:rowOff>
    </xdr:to>
    <xdr:pic>
      <xdr:nvPicPr>
        <xdr:cNvPr id="61" name="Imagen 1" descr="Fondo Adaptació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4533" y="409576"/>
          <a:ext cx="1083717" cy="885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1114425</xdr:colOff>
      <xdr:row>153</xdr:row>
      <xdr:rowOff>0</xdr:rowOff>
    </xdr:from>
    <xdr:to>
      <xdr:col>2</xdr:col>
      <xdr:colOff>1076325</xdr:colOff>
      <xdr:row>153</xdr:row>
      <xdr:rowOff>0</xdr:rowOff>
    </xdr:to>
    <xdr:sp macro="" textlink="">
      <xdr:nvSpPr>
        <xdr:cNvPr id="62" name="Line 1"/>
        <xdr:cNvSpPr>
          <a:spLocks noChangeShapeType="1"/>
        </xdr:cNvSpPr>
      </xdr:nvSpPr>
      <xdr:spPr bwMode="auto">
        <a:xfrm flipV="1">
          <a:off x="2952750" y="314706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247650</xdr:colOff>
      <xdr:row>153</xdr:row>
      <xdr:rowOff>0</xdr:rowOff>
    </xdr:from>
    <xdr:to>
      <xdr:col>2</xdr:col>
      <xdr:colOff>704850</xdr:colOff>
      <xdr:row>153</xdr:row>
      <xdr:rowOff>0</xdr:rowOff>
    </xdr:to>
    <xdr:grpSp>
      <xdr:nvGrpSpPr>
        <xdr:cNvPr id="63" name="Group 2"/>
        <xdr:cNvGrpSpPr>
          <a:grpSpLocks/>
        </xdr:cNvGrpSpPr>
      </xdr:nvGrpSpPr>
      <xdr:grpSpPr bwMode="auto">
        <a:xfrm>
          <a:off x="2533650" y="26003250"/>
          <a:ext cx="457200" cy="0"/>
          <a:chOff x="5658" y="49614"/>
          <a:chExt cx="758" cy="232"/>
        </a:xfrm>
      </xdr:grpSpPr>
      <xdr:sp macro="" textlink="">
        <xdr:nvSpPr>
          <xdr:cNvPr id="64" name="Text Box 3"/>
          <xdr:cNvSpPr txBox="1">
            <a:spLocks noChangeArrowheads="1"/>
          </xdr:cNvSpPr>
        </xdr:nvSpPr>
        <xdr:spPr bwMode="auto">
          <a:xfrm>
            <a:off x="5658" y="49614"/>
            <a:ext cx="758" cy="22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65" name="Text Box 4"/>
          <xdr:cNvSpPr txBox="1">
            <a:spLocks noChangeArrowheads="1"/>
          </xdr:cNvSpPr>
        </xdr:nvSpPr>
        <xdr:spPr bwMode="auto">
          <a:xfrm>
            <a:off x="-563664963979" y="30194250"/>
            <a:ext cx="758"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5</a:t>
            </a:r>
          </a:p>
        </xdr:txBody>
      </xdr:sp>
    </xdr:grpSp>
    <xdr:clientData/>
  </xdr:twoCellAnchor>
  <xdr:twoCellAnchor>
    <xdr:from>
      <xdr:col>3</xdr:col>
      <xdr:colOff>0</xdr:colOff>
      <xdr:row>153</xdr:row>
      <xdr:rowOff>0</xdr:rowOff>
    </xdr:from>
    <xdr:to>
      <xdr:col>3</xdr:col>
      <xdr:colOff>342900</xdr:colOff>
      <xdr:row>153</xdr:row>
      <xdr:rowOff>0</xdr:rowOff>
    </xdr:to>
    <xdr:grpSp>
      <xdr:nvGrpSpPr>
        <xdr:cNvPr id="66" name="Group 5"/>
        <xdr:cNvGrpSpPr>
          <a:grpSpLocks/>
        </xdr:cNvGrpSpPr>
      </xdr:nvGrpSpPr>
      <xdr:grpSpPr bwMode="auto">
        <a:xfrm>
          <a:off x="3162300" y="26003250"/>
          <a:ext cx="342900" cy="0"/>
          <a:chOff x="6788" y="49578"/>
          <a:chExt cx="1863" cy="260"/>
        </a:xfrm>
      </xdr:grpSpPr>
      <xdr:sp macro="" textlink="">
        <xdr:nvSpPr>
          <xdr:cNvPr id="67" name="Text Box 6"/>
          <xdr:cNvSpPr txBox="1">
            <a:spLocks noChangeArrowheads="1"/>
          </xdr:cNvSpPr>
        </xdr:nvSpPr>
        <xdr:spPr bwMode="auto">
          <a:xfrm>
            <a:off x="6788" y="49578"/>
            <a:ext cx="1863"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68" name="Text Box 7"/>
          <xdr:cNvSpPr txBox="1">
            <a:spLocks noChangeArrowheads="1"/>
          </xdr:cNvSpPr>
        </xdr:nvSpPr>
        <xdr:spPr bwMode="auto">
          <a:xfrm>
            <a:off x="125473605119" y="30194250"/>
            <a:ext cx="1863"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5</a:t>
            </a:r>
          </a:p>
        </xdr:txBody>
      </xdr:sp>
    </xdr:grpSp>
    <xdr:clientData/>
  </xdr:twoCellAnchor>
  <xdr:twoCellAnchor>
    <xdr:from>
      <xdr:col>3</xdr:col>
      <xdr:colOff>0</xdr:colOff>
      <xdr:row>153</xdr:row>
      <xdr:rowOff>0</xdr:rowOff>
    </xdr:from>
    <xdr:to>
      <xdr:col>3</xdr:col>
      <xdr:colOff>0</xdr:colOff>
      <xdr:row>153</xdr:row>
      <xdr:rowOff>0</xdr:rowOff>
    </xdr:to>
    <xdr:grpSp>
      <xdr:nvGrpSpPr>
        <xdr:cNvPr id="69" name="Group 8"/>
        <xdr:cNvGrpSpPr>
          <a:grpSpLocks/>
        </xdr:cNvGrpSpPr>
      </xdr:nvGrpSpPr>
      <xdr:grpSpPr bwMode="auto">
        <a:xfrm>
          <a:off x="3162300" y="26003250"/>
          <a:ext cx="0" cy="0"/>
          <a:chOff x="8550" y="49590"/>
          <a:chExt cx="644" cy="432"/>
        </a:xfrm>
      </xdr:grpSpPr>
      <xdr:sp macro="" textlink="">
        <xdr:nvSpPr>
          <xdr:cNvPr id="70" name="Text Box 9"/>
          <xdr:cNvSpPr txBox="1">
            <a:spLocks noChangeArrowheads="1"/>
          </xdr:cNvSpPr>
        </xdr:nvSpPr>
        <xdr:spPr bwMode="auto">
          <a:xfrm>
            <a:off x="8550" y="49590"/>
            <a:ext cx="644"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71" name="Text Box 10"/>
          <xdr:cNvSpPr txBox="1">
            <a:spLocks noChangeArrowheads="1"/>
          </xdr:cNvSpPr>
        </xdr:nvSpPr>
        <xdr:spPr bwMode="auto">
          <a:xfrm>
            <a:off x="4248150" y="30194250"/>
            <a:ext cx="0"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10</a:t>
            </a:r>
          </a:p>
          <a:p>
            <a:pPr marL="0" marR="0" lvl="0" indent="0" algn="just" defTabSz="914400" rtl="0" eaLnBrk="1" fontAlgn="auto" latinLnBrk="0" hangingPunct="1">
              <a:lnSpc>
                <a:spcPct val="100000"/>
              </a:lnSpc>
              <a:spcBef>
                <a:spcPts val="0"/>
              </a:spcBef>
              <a:spcAft>
                <a:spcPts val="0"/>
              </a:spcAft>
              <a:buClrTx/>
              <a:buSzTx/>
              <a:buFontTx/>
              <a:buNone/>
              <a:tabLst/>
              <a:defRPr sz="1000"/>
            </a:pPr>
            <a:endParaRPr kumimoji="0" lang="es-CO" sz="1000" b="0" i="0" u="none" strike="noStrike" kern="0" cap="none" spc="0" normalizeH="0" baseline="0" noProof="0">
              <a:ln>
                <a:noFill/>
              </a:ln>
              <a:solidFill>
                <a:srgbClr val="000000"/>
              </a:solidFill>
              <a:effectLst/>
              <a:uLnTx/>
              <a:uFillTx/>
              <a:latin typeface="Arial"/>
              <a:cs typeface="Arial"/>
            </a:endParaRPr>
          </a:p>
        </xdr:txBody>
      </xdr:sp>
    </xdr:grpSp>
    <xdr:clientData/>
  </xdr:twoCellAnchor>
  <xdr:twoCellAnchor>
    <xdr:from>
      <xdr:col>0</xdr:col>
      <xdr:colOff>923925</xdr:colOff>
      <xdr:row>153</xdr:row>
      <xdr:rowOff>0</xdr:rowOff>
    </xdr:from>
    <xdr:to>
      <xdr:col>0</xdr:col>
      <xdr:colOff>923925</xdr:colOff>
      <xdr:row>153</xdr:row>
      <xdr:rowOff>0</xdr:rowOff>
    </xdr:to>
    <xdr:sp macro="" textlink="">
      <xdr:nvSpPr>
        <xdr:cNvPr id="72" name="Line 11"/>
        <xdr:cNvSpPr>
          <a:spLocks noChangeShapeType="1"/>
        </xdr:cNvSpPr>
      </xdr:nvSpPr>
      <xdr:spPr bwMode="auto">
        <a:xfrm>
          <a:off x="923925" y="314706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923925</xdr:colOff>
      <xdr:row>153</xdr:row>
      <xdr:rowOff>0</xdr:rowOff>
    </xdr:from>
    <xdr:to>
      <xdr:col>0</xdr:col>
      <xdr:colOff>923925</xdr:colOff>
      <xdr:row>153</xdr:row>
      <xdr:rowOff>0</xdr:rowOff>
    </xdr:to>
    <xdr:sp macro="" textlink="">
      <xdr:nvSpPr>
        <xdr:cNvPr id="73" name="Line 12"/>
        <xdr:cNvSpPr>
          <a:spLocks noChangeShapeType="1"/>
        </xdr:cNvSpPr>
      </xdr:nvSpPr>
      <xdr:spPr bwMode="auto">
        <a:xfrm>
          <a:off x="923925" y="314706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153</xdr:row>
      <xdr:rowOff>0</xdr:rowOff>
    </xdr:from>
    <xdr:to>
      <xdr:col>1</xdr:col>
      <xdr:colOff>66675</xdr:colOff>
      <xdr:row>153</xdr:row>
      <xdr:rowOff>0</xdr:rowOff>
    </xdr:to>
    <xdr:grpSp>
      <xdr:nvGrpSpPr>
        <xdr:cNvPr id="74" name="Group 13"/>
        <xdr:cNvGrpSpPr>
          <a:grpSpLocks/>
        </xdr:cNvGrpSpPr>
      </xdr:nvGrpSpPr>
      <xdr:grpSpPr bwMode="auto">
        <a:xfrm>
          <a:off x="1343025" y="26003250"/>
          <a:ext cx="66675" cy="0"/>
          <a:chOff x="1314" y="49942"/>
          <a:chExt cx="2106" cy="260"/>
        </a:xfrm>
      </xdr:grpSpPr>
      <xdr:sp macro="" textlink="">
        <xdr:nvSpPr>
          <xdr:cNvPr id="75" name="Text Box 14"/>
          <xdr:cNvSpPr txBox="1">
            <a:spLocks noChangeArrowheads="1"/>
          </xdr:cNvSpPr>
        </xdr:nvSpPr>
        <xdr:spPr bwMode="auto">
          <a:xfrm>
            <a:off x="1314" y="49942"/>
            <a:ext cx="2106"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76" name="Text Box 15"/>
          <xdr:cNvSpPr txBox="1">
            <a:spLocks noChangeArrowheads="1"/>
          </xdr:cNvSpPr>
        </xdr:nvSpPr>
        <xdr:spPr bwMode="auto">
          <a:xfrm>
            <a:off x="-936006363416" y="30194250"/>
            <a:ext cx="2106"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ho</a:t>
            </a:r>
          </a:p>
        </xdr:txBody>
      </xdr:sp>
    </xdr:grpSp>
    <xdr:clientData/>
  </xdr:twoCellAnchor>
  <xdr:twoCellAnchor>
    <xdr:from>
      <xdr:col>1</xdr:col>
      <xdr:colOff>723900</xdr:colOff>
      <xdr:row>153</xdr:row>
      <xdr:rowOff>0</xdr:rowOff>
    </xdr:from>
    <xdr:to>
      <xdr:col>1</xdr:col>
      <xdr:colOff>723900</xdr:colOff>
      <xdr:row>153</xdr:row>
      <xdr:rowOff>0</xdr:rowOff>
    </xdr:to>
    <xdr:sp macro="" textlink="">
      <xdr:nvSpPr>
        <xdr:cNvPr id="77" name="Line 16"/>
        <xdr:cNvSpPr>
          <a:spLocks noChangeShapeType="1"/>
        </xdr:cNvSpPr>
      </xdr:nvSpPr>
      <xdr:spPr bwMode="auto">
        <a:xfrm>
          <a:off x="2066925" y="314706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723900</xdr:colOff>
      <xdr:row>153</xdr:row>
      <xdr:rowOff>0</xdr:rowOff>
    </xdr:from>
    <xdr:to>
      <xdr:col>1</xdr:col>
      <xdr:colOff>723900</xdr:colOff>
      <xdr:row>153</xdr:row>
      <xdr:rowOff>0</xdr:rowOff>
    </xdr:to>
    <xdr:sp macro="" textlink="">
      <xdr:nvSpPr>
        <xdr:cNvPr id="78" name="Line 17"/>
        <xdr:cNvSpPr>
          <a:spLocks noChangeShapeType="1"/>
        </xdr:cNvSpPr>
      </xdr:nvSpPr>
      <xdr:spPr bwMode="auto">
        <a:xfrm>
          <a:off x="2066925" y="314706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600075</xdr:colOff>
      <xdr:row>153</xdr:row>
      <xdr:rowOff>0</xdr:rowOff>
    </xdr:from>
    <xdr:to>
      <xdr:col>2</xdr:col>
      <xdr:colOff>28575</xdr:colOff>
      <xdr:row>153</xdr:row>
      <xdr:rowOff>0</xdr:rowOff>
    </xdr:to>
    <xdr:grpSp>
      <xdr:nvGrpSpPr>
        <xdr:cNvPr id="79" name="Group 18"/>
        <xdr:cNvGrpSpPr>
          <a:grpSpLocks/>
        </xdr:cNvGrpSpPr>
      </xdr:nvGrpSpPr>
      <xdr:grpSpPr bwMode="auto">
        <a:xfrm>
          <a:off x="1943100" y="26003250"/>
          <a:ext cx="371475" cy="0"/>
          <a:chOff x="4301" y="49818"/>
          <a:chExt cx="1005" cy="432"/>
        </a:xfrm>
      </xdr:grpSpPr>
      <xdr:sp macro="" textlink="">
        <xdr:nvSpPr>
          <xdr:cNvPr id="80" name="Text Box 19"/>
          <xdr:cNvSpPr txBox="1">
            <a:spLocks noChangeArrowheads="1"/>
          </xdr:cNvSpPr>
        </xdr:nvSpPr>
        <xdr:spPr bwMode="auto">
          <a:xfrm>
            <a:off x="4301" y="49818"/>
            <a:ext cx="1005" cy="27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81" name="Text Box 20"/>
          <xdr:cNvSpPr txBox="1">
            <a:spLocks noChangeArrowheads="1"/>
          </xdr:cNvSpPr>
        </xdr:nvSpPr>
        <xdr:spPr bwMode="auto">
          <a:xfrm>
            <a:off x="873532929848" y="30194250"/>
            <a:ext cx="1005"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hc</a:t>
            </a:r>
          </a:p>
          <a:p>
            <a:pPr marL="0" marR="0" lvl="0" indent="0" algn="just" defTabSz="914400" rtl="0" eaLnBrk="1" fontAlgn="auto" latinLnBrk="0" hangingPunct="1">
              <a:lnSpc>
                <a:spcPct val="100000"/>
              </a:lnSpc>
              <a:spcBef>
                <a:spcPts val="0"/>
              </a:spcBef>
              <a:spcAft>
                <a:spcPts val="0"/>
              </a:spcAft>
              <a:buClrTx/>
              <a:buSzTx/>
              <a:buFontTx/>
              <a:buNone/>
              <a:tabLst/>
              <a:defRPr sz="1000"/>
            </a:pPr>
            <a:endParaRPr kumimoji="0" lang="es-CO" sz="1000" b="0" i="0" u="none" strike="noStrike" kern="0" cap="none" spc="0" normalizeH="0" baseline="0" noProof="0">
              <a:ln>
                <a:noFill/>
              </a:ln>
              <a:solidFill>
                <a:srgbClr val="000000"/>
              </a:solidFill>
              <a:effectLst/>
              <a:uLnTx/>
              <a:uFillTx/>
              <a:latin typeface="Arial"/>
              <a:cs typeface="Arial"/>
            </a:endParaRPr>
          </a:p>
        </xdr:txBody>
      </xdr:sp>
    </xdr:grpSp>
    <xdr:clientData/>
  </xdr:twoCellAnchor>
  <xdr:twoCellAnchor>
    <xdr:from>
      <xdr:col>1</xdr:col>
      <xdr:colOff>114300</xdr:colOff>
      <xdr:row>153</xdr:row>
      <xdr:rowOff>0</xdr:rowOff>
    </xdr:from>
    <xdr:to>
      <xdr:col>1</xdr:col>
      <xdr:colOff>571500</xdr:colOff>
      <xdr:row>153</xdr:row>
      <xdr:rowOff>0</xdr:rowOff>
    </xdr:to>
    <xdr:grpSp>
      <xdr:nvGrpSpPr>
        <xdr:cNvPr id="82" name="Group 21"/>
        <xdr:cNvGrpSpPr>
          <a:grpSpLocks/>
        </xdr:cNvGrpSpPr>
      </xdr:nvGrpSpPr>
      <xdr:grpSpPr bwMode="auto">
        <a:xfrm>
          <a:off x="1457325" y="26003250"/>
          <a:ext cx="457200" cy="0"/>
          <a:chOff x="3511" y="50389"/>
          <a:chExt cx="758" cy="260"/>
        </a:xfrm>
      </xdr:grpSpPr>
      <xdr:sp macro="" textlink="">
        <xdr:nvSpPr>
          <xdr:cNvPr id="83" name="Text Box 22"/>
          <xdr:cNvSpPr txBox="1">
            <a:spLocks noChangeArrowheads="1"/>
          </xdr:cNvSpPr>
        </xdr:nvSpPr>
        <xdr:spPr bwMode="auto">
          <a:xfrm>
            <a:off x="3511" y="50389"/>
            <a:ext cx="758"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84" name="Text Box 23"/>
          <xdr:cNvSpPr txBox="1">
            <a:spLocks noChangeArrowheads="1"/>
          </xdr:cNvSpPr>
        </xdr:nvSpPr>
        <xdr:spPr bwMode="auto">
          <a:xfrm>
            <a:off x="-1000422475654" y="30194250"/>
            <a:ext cx="758"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b</a:t>
            </a:r>
          </a:p>
        </xdr:txBody>
      </xdr:sp>
    </xdr:grpSp>
    <xdr:clientData/>
  </xdr:twoCellAnchor>
  <xdr:twoCellAnchor>
    <xdr:from>
      <xdr:col>0</xdr:col>
      <xdr:colOff>638175</xdr:colOff>
      <xdr:row>153</xdr:row>
      <xdr:rowOff>0</xdr:rowOff>
    </xdr:from>
    <xdr:to>
      <xdr:col>0</xdr:col>
      <xdr:colOff>638175</xdr:colOff>
      <xdr:row>153</xdr:row>
      <xdr:rowOff>0</xdr:rowOff>
    </xdr:to>
    <xdr:sp macro="" textlink="">
      <xdr:nvSpPr>
        <xdr:cNvPr id="85" name="Line 24"/>
        <xdr:cNvSpPr>
          <a:spLocks noChangeShapeType="1"/>
        </xdr:cNvSpPr>
      </xdr:nvSpPr>
      <xdr:spPr bwMode="auto">
        <a:xfrm>
          <a:off x="638175" y="314706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619125</xdr:colOff>
      <xdr:row>153</xdr:row>
      <xdr:rowOff>0</xdr:rowOff>
    </xdr:from>
    <xdr:to>
      <xdr:col>0</xdr:col>
      <xdr:colOff>619125</xdr:colOff>
      <xdr:row>153</xdr:row>
      <xdr:rowOff>0</xdr:rowOff>
    </xdr:to>
    <xdr:sp macro="" textlink="">
      <xdr:nvSpPr>
        <xdr:cNvPr id="86" name="Line 25"/>
        <xdr:cNvSpPr>
          <a:spLocks noChangeShapeType="1"/>
        </xdr:cNvSpPr>
      </xdr:nvSpPr>
      <xdr:spPr bwMode="auto">
        <a:xfrm>
          <a:off x="619125" y="314706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485775</xdr:colOff>
      <xdr:row>153</xdr:row>
      <xdr:rowOff>0</xdr:rowOff>
    </xdr:from>
    <xdr:to>
      <xdr:col>1</xdr:col>
      <xdr:colOff>0</xdr:colOff>
      <xdr:row>153</xdr:row>
      <xdr:rowOff>0</xdr:rowOff>
    </xdr:to>
    <xdr:grpSp>
      <xdr:nvGrpSpPr>
        <xdr:cNvPr id="87" name="Group 26"/>
        <xdr:cNvGrpSpPr>
          <a:grpSpLocks/>
        </xdr:cNvGrpSpPr>
      </xdr:nvGrpSpPr>
      <xdr:grpSpPr bwMode="auto">
        <a:xfrm>
          <a:off x="485775" y="26003250"/>
          <a:ext cx="857250" cy="0"/>
          <a:chOff x="802" y="49805"/>
          <a:chExt cx="532" cy="632"/>
        </a:xfrm>
      </xdr:grpSpPr>
      <xdr:sp macro="" textlink="">
        <xdr:nvSpPr>
          <xdr:cNvPr id="88" name="Text Box 27"/>
          <xdr:cNvSpPr txBox="1">
            <a:spLocks noChangeArrowheads="1"/>
          </xdr:cNvSpPr>
        </xdr:nvSpPr>
        <xdr:spPr bwMode="auto">
          <a:xfrm>
            <a:off x="802" y="49805"/>
            <a:ext cx="532" cy="281"/>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89" name="Text Box 28"/>
          <xdr:cNvSpPr txBox="1">
            <a:spLocks noChangeArrowheads="1"/>
          </xdr:cNvSpPr>
        </xdr:nvSpPr>
        <xdr:spPr bwMode="auto">
          <a:xfrm>
            <a:off x="-1064747958079" y="30194250"/>
            <a:ext cx="532"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ht</a:t>
            </a:r>
          </a:p>
          <a:p>
            <a:pPr marL="0" marR="0" lvl="0" indent="0" algn="just" defTabSz="914400" rtl="0" eaLnBrk="1" fontAlgn="auto" latinLnBrk="0" hangingPunct="1">
              <a:lnSpc>
                <a:spcPct val="100000"/>
              </a:lnSpc>
              <a:spcBef>
                <a:spcPts val="0"/>
              </a:spcBef>
              <a:spcAft>
                <a:spcPts val="0"/>
              </a:spcAft>
              <a:buClrTx/>
              <a:buSzTx/>
              <a:buFontTx/>
              <a:buNone/>
              <a:tabLst/>
              <a:defRPr sz="1000"/>
            </a:pPr>
            <a:endParaRPr kumimoji="0" lang="es-CO" sz="1000" b="0" i="0" u="none" strike="noStrike" kern="0" cap="none" spc="0" normalizeH="0" baseline="0" noProof="0">
              <a:ln>
                <a:noFill/>
              </a:ln>
              <a:solidFill>
                <a:srgbClr val="000000"/>
              </a:solidFill>
              <a:effectLst/>
              <a:uLnTx/>
              <a:uFillTx/>
              <a:latin typeface="Arial"/>
              <a:cs typeface="Arial"/>
            </a:endParaRPr>
          </a:p>
          <a:p>
            <a:pPr marL="0" marR="0" lvl="0" indent="0" algn="just" defTabSz="914400" rtl="0" eaLnBrk="1" fontAlgn="auto" latinLnBrk="0" hangingPunct="1">
              <a:lnSpc>
                <a:spcPct val="100000"/>
              </a:lnSpc>
              <a:spcBef>
                <a:spcPts val="0"/>
              </a:spcBef>
              <a:spcAft>
                <a:spcPts val="0"/>
              </a:spcAft>
              <a:buClrTx/>
              <a:buSzTx/>
              <a:buFontTx/>
              <a:buNone/>
              <a:tabLst/>
              <a:defRPr sz="1000"/>
            </a:pPr>
            <a:endParaRPr kumimoji="0" lang="es-CO" sz="1000" b="0" i="0" u="none" strike="noStrike" kern="0" cap="none" spc="0" normalizeH="0" baseline="0" noProof="0">
              <a:ln>
                <a:noFill/>
              </a:ln>
              <a:solidFill>
                <a:srgbClr val="000000"/>
              </a:solidFill>
              <a:effectLst/>
              <a:uLnTx/>
              <a:uFillTx/>
              <a:latin typeface="Arial"/>
              <a:cs typeface="Arial"/>
            </a:endParaRPr>
          </a:p>
        </xdr:txBody>
      </xdr:sp>
    </xdr:grpSp>
    <xdr:clientData/>
  </xdr:twoCellAnchor>
  <xdr:twoCellAnchor>
    <xdr:from>
      <xdr:col>5</xdr:col>
      <xdr:colOff>828675</xdr:colOff>
      <xdr:row>153</xdr:row>
      <xdr:rowOff>0</xdr:rowOff>
    </xdr:from>
    <xdr:to>
      <xdr:col>7</xdr:col>
      <xdr:colOff>2028825</xdr:colOff>
      <xdr:row>153</xdr:row>
      <xdr:rowOff>0</xdr:rowOff>
    </xdr:to>
    <xdr:sp macro="" textlink="">
      <xdr:nvSpPr>
        <xdr:cNvPr id="90" name="Rectangle 33"/>
        <xdr:cNvSpPr>
          <a:spLocks noChangeArrowheads="1"/>
        </xdr:cNvSpPr>
      </xdr:nvSpPr>
      <xdr:spPr bwMode="auto">
        <a:xfrm>
          <a:off x="5410200" y="31470600"/>
          <a:ext cx="214312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1114425</xdr:colOff>
      <xdr:row>188</xdr:row>
      <xdr:rowOff>0</xdr:rowOff>
    </xdr:from>
    <xdr:to>
      <xdr:col>2</xdr:col>
      <xdr:colOff>1076325</xdr:colOff>
      <xdr:row>188</xdr:row>
      <xdr:rowOff>0</xdr:rowOff>
    </xdr:to>
    <xdr:sp macro="" textlink="">
      <xdr:nvSpPr>
        <xdr:cNvPr id="91" name="Line 1"/>
        <xdr:cNvSpPr>
          <a:spLocks noChangeShapeType="1"/>
        </xdr:cNvSpPr>
      </xdr:nvSpPr>
      <xdr:spPr bwMode="auto">
        <a:xfrm flipV="1">
          <a:off x="2952750" y="397383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247650</xdr:colOff>
      <xdr:row>188</xdr:row>
      <xdr:rowOff>0</xdr:rowOff>
    </xdr:from>
    <xdr:to>
      <xdr:col>2</xdr:col>
      <xdr:colOff>704850</xdr:colOff>
      <xdr:row>188</xdr:row>
      <xdr:rowOff>0</xdr:rowOff>
    </xdr:to>
    <xdr:grpSp>
      <xdr:nvGrpSpPr>
        <xdr:cNvPr id="92" name="Group 2"/>
        <xdr:cNvGrpSpPr>
          <a:grpSpLocks/>
        </xdr:cNvGrpSpPr>
      </xdr:nvGrpSpPr>
      <xdr:grpSpPr bwMode="auto">
        <a:xfrm>
          <a:off x="2533650" y="31670625"/>
          <a:ext cx="457200" cy="0"/>
          <a:chOff x="5658" y="49614"/>
          <a:chExt cx="758" cy="232"/>
        </a:xfrm>
      </xdr:grpSpPr>
      <xdr:sp macro="" textlink="">
        <xdr:nvSpPr>
          <xdr:cNvPr id="93" name="Text Box 3"/>
          <xdr:cNvSpPr txBox="1">
            <a:spLocks noChangeArrowheads="1"/>
          </xdr:cNvSpPr>
        </xdr:nvSpPr>
        <xdr:spPr bwMode="auto">
          <a:xfrm>
            <a:off x="5658" y="49614"/>
            <a:ext cx="758" cy="22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94" name="Text Box 4"/>
          <xdr:cNvSpPr txBox="1">
            <a:spLocks noChangeArrowheads="1"/>
          </xdr:cNvSpPr>
        </xdr:nvSpPr>
        <xdr:spPr bwMode="auto">
          <a:xfrm>
            <a:off x="-563664963979" y="38461950"/>
            <a:ext cx="758"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5</a:t>
            </a:r>
          </a:p>
        </xdr:txBody>
      </xdr:sp>
    </xdr:grpSp>
    <xdr:clientData/>
  </xdr:twoCellAnchor>
  <xdr:twoCellAnchor>
    <xdr:from>
      <xdr:col>3</xdr:col>
      <xdr:colOff>0</xdr:colOff>
      <xdr:row>188</xdr:row>
      <xdr:rowOff>0</xdr:rowOff>
    </xdr:from>
    <xdr:to>
      <xdr:col>3</xdr:col>
      <xdr:colOff>342900</xdr:colOff>
      <xdr:row>188</xdr:row>
      <xdr:rowOff>0</xdr:rowOff>
    </xdr:to>
    <xdr:grpSp>
      <xdr:nvGrpSpPr>
        <xdr:cNvPr id="95" name="Group 5"/>
        <xdr:cNvGrpSpPr>
          <a:grpSpLocks/>
        </xdr:cNvGrpSpPr>
      </xdr:nvGrpSpPr>
      <xdr:grpSpPr bwMode="auto">
        <a:xfrm>
          <a:off x="3162300" y="31670625"/>
          <a:ext cx="342900" cy="0"/>
          <a:chOff x="6788" y="49578"/>
          <a:chExt cx="1863" cy="260"/>
        </a:xfrm>
      </xdr:grpSpPr>
      <xdr:sp macro="" textlink="">
        <xdr:nvSpPr>
          <xdr:cNvPr id="96" name="Text Box 6"/>
          <xdr:cNvSpPr txBox="1">
            <a:spLocks noChangeArrowheads="1"/>
          </xdr:cNvSpPr>
        </xdr:nvSpPr>
        <xdr:spPr bwMode="auto">
          <a:xfrm>
            <a:off x="6788" y="49578"/>
            <a:ext cx="1863"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97" name="Text Box 7"/>
          <xdr:cNvSpPr txBox="1">
            <a:spLocks noChangeArrowheads="1"/>
          </xdr:cNvSpPr>
        </xdr:nvSpPr>
        <xdr:spPr bwMode="auto">
          <a:xfrm>
            <a:off x="125473605119" y="38461950"/>
            <a:ext cx="1863"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5</a:t>
            </a:r>
          </a:p>
        </xdr:txBody>
      </xdr:sp>
    </xdr:grpSp>
    <xdr:clientData/>
  </xdr:twoCellAnchor>
  <xdr:twoCellAnchor>
    <xdr:from>
      <xdr:col>3</xdr:col>
      <xdr:colOff>0</xdr:colOff>
      <xdr:row>188</xdr:row>
      <xdr:rowOff>0</xdr:rowOff>
    </xdr:from>
    <xdr:to>
      <xdr:col>3</xdr:col>
      <xdr:colOff>0</xdr:colOff>
      <xdr:row>188</xdr:row>
      <xdr:rowOff>0</xdr:rowOff>
    </xdr:to>
    <xdr:grpSp>
      <xdr:nvGrpSpPr>
        <xdr:cNvPr id="98" name="Group 8"/>
        <xdr:cNvGrpSpPr>
          <a:grpSpLocks/>
        </xdr:cNvGrpSpPr>
      </xdr:nvGrpSpPr>
      <xdr:grpSpPr bwMode="auto">
        <a:xfrm>
          <a:off x="3162300" y="31670625"/>
          <a:ext cx="0" cy="0"/>
          <a:chOff x="8550" y="49590"/>
          <a:chExt cx="644" cy="432"/>
        </a:xfrm>
      </xdr:grpSpPr>
      <xdr:sp macro="" textlink="">
        <xdr:nvSpPr>
          <xdr:cNvPr id="99" name="Text Box 9"/>
          <xdr:cNvSpPr txBox="1">
            <a:spLocks noChangeArrowheads="1"/>
          </xdr:cNvSpPr>
        </xdr:nvSpPr>
        <xdr:spPr bwMode="auto">
          <a:xfrm>
            <a:off x="8550" y="49590"/>
            <a:ext cx="644"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100" name="Text Box 10"/>
          <xdr:cNvSpPr txBox="1">
            <a:spLocks noChangeArrowheads="1"/>
          </xdr:cNvSpPr>
        </xdr:nvSpPr>
        <xdr:spPr bwMode="auto">
          <a:xfrm>
            <a:off x="4248150" y="38461950"/>
            <a:ext cx="0"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10</a:t>
            </a:r>
          </a:p>
          <a:p>
            <a:pPr marL="0" marR="0" lvl="0" indent="0" algn="just" defTabSz="914400" rtl="0" eaLnBrk="1" fontAlgn="auto" latinLnBrk="0" hangingPunct="1">
              <a:lnSpc>
                <a:spcPct val="100000"/>
              </a:lnSpc>
              <a:spcBef>
                <a:spcPts val="0"/>
              </a:spcBef>
              <a:spcAft>
                <a:spcPts val="0"/>
              </a:spcAft>
              <a:buClrTx/>
              <a:buSzTx/>
              <a:buFontTx/>
              <a:buNone/>
              <a:tabLst/>
              <a:defRPr sz="1000"/>
            </a:pPr>
            <a:endParaRPr kumimoji="0" lang="es-CO" sz="1000" b="0" i="0" u="none" strike="noStrike" kern="0" cap="none" spc="0" normalizeH="0" baseline="0" noProof="0">
              <a:ln>
                <a:noFill/>
              </a:ln>
              <a:solidFill>
                <a:srgbClr val="000000"/>
              </a:solidFill>
              <a:effectLst/>
              <a:uLnTx/>
              <a:uFillTx/>
              <a:latin typeface="Arial"/>
              <a:cs typeface="Arial"/>
            </a:endParaRPr>
          </a:p>
        </xdr:txBody>
      </xdr:sp>
    </xdr:grpSp>
    <xdr:clientData/>
  </xdr:twoCellAnchor>
  <xdr:twoCellAnchor>
    <xdr:from>
      <xdr:col>0</xdr:col>
      <xdr:colOff>923925</xdr:colOff>
      <xdr:row>188</xdr:row>
      <xdr:rowOff>0</xdr:rowOff>
    </xdr:from>
    <xdr:to>
      <xdr:col>0</xdr:col>
      <xdr:colOff>923925</xdr:colOff>
      <xdr:row>188</xdr:row>
      <xdr:rowOff>0</xdr:rowOff>
    </xdr:to>
    <xdr:sp macro="" textlink="">
      <xdr:nvSpPr>
        <xdr:cNvPr id="101" name="Line 11"/>
        <xdr:cNvSpPr>
          <a:spLocks noChangeShapeType="1"/>
        </xdr:cNvSpPr>
      </xdr:nvSpPr>
      <xdr:spPr bwMode="auto">
        <a:xfrm>
          <a:off x="923925" y="397383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923925</xdr:colOff>
      <xdr:row>188</xdr:row>
      <xdr:rowOff>0</xdr:rowOff>
    </xdr:from>
    <xdr:to>
      <xdr:col>0</xdr:col>
      <xdr:colOff>923925</xdr:colOff>
      <xdr:row>188</xdr:row>
      <xdr:rowOff>0</xdr:rowOff>
    </xdr:to>
    <xdr:sp macro="" textlink="">
      <xdr:nvSpPr>
        <xdr:cNvPr id="102" name="Line 12"/>
        <xdr:cNvSpPr>
          <a:spLocks noChangeShapeType="1"/>
        </xdr:cNvSpPr>
      </xdr:nvSpPr>
      <xdr:spPr bwMode="auto">
        <a:xfrm>
          <a:off x="923925" y="397383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188</xdr:row>
      <xdr:rowOff>0</xdr:rowOff>
    </xdr:from>
    <xdr:to>
      <xdr:col>1</xdr:col>
      <xdr:colOff>66675</xdr:colOff>
      <xdr:row>188</xdr:row>
      <xdr:rowOff>0</xdr:rowOff>
    </xdr:to>
    <xdr:grpSp>
      <xdr:nvGrpSpPr>
        <xdr:cNvPr id="103" name="Group 13"/>
        <xdr:cNvGrpSpPr>
          <a:grpSpLocks/>
        </xdr:cNvGrpSpPr>
      </xdr:nvGrpSpPr>
      <xdr:grpSpPr bwMode="auto">
        <a:xfrm>
          <a:off x="1343025" y="31670625"/>
          <a:ext cx="66675" cy="0"/>
          <a:chOff x="1314" y="49942"/>
          <a:chExt cx="2106" cy="260"/>
        </a:xfrm>
      </xdr:grpSpPr>
      <xdr:sp macro="" textlink="">
        <xdr:nvSpPr>
          <xdr:cNvPr id="104" name="Text Box 14"/>
          <xdr:cNvSpPr txBox="1">
            <a:spLocks noChangeArrowheads="1"/>
          </xdr:cNvSpPr>
        </xdr:nvSpPr>
        <xdr:spPr bwMode="auto">
          <a:xfrm>
            <a:off x="1314" y="49942"/>
            <a:ext cx="2106"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105" name="Text Box 15"/>
          <xdr:cNvSpPr txBox="1">
            <a:spLocks noChangeArrowheads="1"/>
          </xdr:cNvSpPr>
        </xdr:nvSpPr>
        <xdr:spPr bwMode="auto">
          <a:xfrm>
            <a:off x="-936006363416" y="38461950"/>
            <a:ext cx="2106"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ho</a:t>
            </a:r>
          </a:p>
        </xdr:txBody>
      </xdr:sp>
    </xdr:grpSp>
    <xdr:clientData/>
  </xdr:twoCellAnchor>
  <xdr:twoCellAnchor>
    <xdr:from>
      <xdr:col>1</xdr:col>
      <xdr:colOff>723900</xdr:colOff>
      <xdr:row>188</xdr:row>
      <xdr:rowOff>0</xdr:rowOff>
    </xdr:from>
    <xdr:to>
      <xdr:col>1</xdr:col>
      <xdr:colOff>723900</xdr:colOff>
      <xdr:row>188</xdr:row>
      <xdr:rowOff>0</xdr:rowOff>
    </xdr:to>
    <xdr:sp macro="" textlink="">
      <xdr:nvSpPr>
        <xdr:cNvPr id="106" name="Line 16"/>
        <xdr:cNvSpPr>
          <a:spLocks noChangeShapeType="1"/>
        </xdr:cNvSpPr>
      </xdr:nvSpPr>
      <xdr:spPr bwMode="auto">
        <a:xfrm>
          <a:off x="2066925" y="397383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723900</xdr:colOff>
      <xdr:row>188</xdr:row>
      <xdr:rowOff>0</xdr:rowOff>
    </xdr:from>
    <xdr:to>
      <xdr:col>1</xdr:col>
      <xdr:colOff>723900</xdr:colOff>
      <xdr:row>188</xdr:row>
      <xdr:rowOff>0</xdr:rowOff>
    </xdr:to>
    <xdr:sp macro="" textlink="">
      <xdr:nvSpPr>
        <xdr:cNvPr id="107" name="Line 17"/>
        <xdr:cNvSpPr>
          <a:spLocks noChangeShapeType="1"/>
        </xdr:cNvSpPr>
      </xdr:nvSpPr>
      <xdr:spPr bwMode="auto">
        <a:xfrm>
          <a:off x="2066925" y="397383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600075</xdr:colOff>
      <xdr:row>188</xdr:row>
      <xdr:rowOff>0</xdr:rowOff>
    </xdr:from>
    <xdr:to>
      <xdr:col>2</xdr:col>
      <xdr:colOff>28575</xdr:colOff>
      <xdr:row>188</xdr:row>
      <xdr:rowOff>0</xdr:rowOff>
    </xdr:to>
    <xdr:grpSp>
      <xdr:nvGrpSpPr>
        <xdr:cNvPr id="108" name="Group 18"/>
        <xdr:cNvGrpSpPr>
          <a:grpSpLocks/>
        </xdr:cNvGrpSpPr>
      </xdr:nvGrpSpPr>
      <xdr:grpSpPr bwMode="auto">
        <a:xfrm>
          <a:off x="1943100" y="31670625"/>
          <a:ext cx="371475" cy="0"/>
          <a:chOff x="4301" y="49818"/>
          <a:chExt cx="1005" cy="432"/>
        </a:xfrm>
      </xdr:grpSpPr>
      <xdr:sp macro="" textlink="">
        <xdr:nvSpPr>
          <xdr:cNvPr id="109" name="Text Box 19"/>
          <xdr:cNvSpPr txBox="1">
            <a:spLocks noChangeArrowheads="1"/>
          </xdr:cNvSpPr>
        </xdr:nvSpPr>
        <xdr:spPr bwMode="auto">
          <a:xfrm>
            <a:off x="4301" y="49818"/>
            <a:ext cx="1005" cy="27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110" name="Text Box 20"/>
          <xdr:cNvSpPr txBox="1">
            <a:spLocks noChangeArrowheads="1"/>
          </xdr:cNvSpPr>
        </xdr:nvSpPr>
        <xdr:spPr bwMode="auto">
          <a:xfrm>
            <a:off x="873532929848" y="38461950"/>
            <a:ext cx="1005"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hc</a:t>
            </a:r>
          </a:p>
          <a:p>
            <a:pPr marL="0" marR="0" lvl="0" indent="0" algn="just" defTabSz="914400" rtl="0" eaLnBrk="1" fontAlgn="auto" latinLnBrk="0" hangingPunct="1">
              <a:lnSpc>
                <a:spcPct val="100000"/>
              </a:lnSpc>
              <a:spcBef>
                <a:spcPts val="0"/>
              </a:spcBef>
              <a:spcAft>
                <a:spcPts val="0"/>
              </a:spcAft>
              <a:buClrTx/>
              <a:buSzTx/>
              <a:buFontTx/>
              <a:buNone/>
              <a:tabLst/>
              <a:defRPr sz="1000"/>
            </a:pPr>
            <a:endParaRPr kumimoji="0" lang="es-CO" sz="1000" b="0" i="0" u="none" strike="noStrike" kern="0" cap="none" spc="0" normalizeH="0" baseline="0" noProof="0">
              <a:ln>
                <a:noFill/>
              </a:ln>
              <a:solidFill>
                <a:srgbClr val="000000"/>
              </a:solidFill>
              <a:effectLst/>
              <a:uLnTx/>
              <a:uFillTx/>
              <a:latin typeface="Arial"/>
              <a:cs typeface="Arial"/>
            </a:endParaRPr>
          </a:p>
        </xdr:txBody>
      </xdr:sp>
    </xdr:grpSp>
    <xdr:clientData/>
  </xdr:twoCellAnchor>
  <xdr:twoCellAnchor>
    <xdr:from>
      <xdr:col>1</xdr:col>
      <xdr:colOff>114300</xdr:colOff>
      <xdr:row>188</xdr:row>
      <xdr:rowOff>0</xdr:rowOff>
    </xdr:from>
    <xdr:to>
      <xdr:col>1</xdr:col>
      <xdr:colOff>571500</xdr:colOff>
      <xdr:row>188</xdr:row>
      <xdr:rowOff>0</xdr:rowOff>
    </xdr:to>
    <xdr:grpSp>
      <xdr:nvGrpSpPr>
        <xdr:cNvPr id="111" name="Group 21"/>
        <xdr:cNvGrpSpPr>
          <a:grpSpLocks/>
        </xdr:cNvGrpSpPr>
      </xdr:nvGrpSpPr>
      <xdr:grpSpPr bwMode="auto">
        <a:xfrm>
          <a:off x="1457325" y="31670625"/>
          <a:ext cx="457200" cy="0"/>
          <a:chOff x="3511" y="50389"/>
          <a:chExt cx="758" cy="260"/>
        </a:xfrm>
      </xdr:grpSpPr>
      <xdr:sp macro="" textlink="">
        <xdr:nvSpPr>
          <xdr:cNvPr id="112" name="Text Box 22"/>
          <xdr:cNvSpPr txBox="1">
            <a:spLocks noChangeArrowheads="1"/>
          </xdr:cNvSpPr>
        </xdr:nvSpPr>
        <xdr:spPr bwMode="auto">
          <a:xfrm>
            <a:off x="3511" y="50389"/>
            <a:ext cx="758"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113" name="Text Box 23"/>
          <xdr:cNvSpPr txBox="1">
            <a:spLocks noChangeArrowheads="1"/>
          </xdr:cNvSpPr>
        </xdr:nvSpPr>
        <xdr:spPr bwMode="auto">
          <a:xfrm>
            <a:off x="-1000422475654" y="38461950"/>
            <a:ext cx="758"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b</a:t>
            </a:r>
          </a:p>
        </xdr:txBody>
      </xdr:sp>
    </xdr:grpSp>
    <xdr:clientData/>
  </xdr:twoCellAnchor>
  <xdr:twoCellAnchor>
    <xdr:from>
      <xdr:col>0</xdr:col>
      <xdr:colOff>638175</xdr:colOff>
      <xdr:row>188</xdr:row>
      <xdr:rowOff>0</xdr:rowOff>
    </xdr:from>
    <xdr:to>
      <xdr:col>0</xdr:col>
      <xdr:colOff>638175</xdr:colOff>
      <xdr:row>188</xdr:row>
      <xdr:rowOff>0</xdr:rowOff>
    </xdr:to>
    <xdr:sp macro="" textlink="">
      <xdr:nvSpPr>
        <xdr:cNvPr id="114" name="Line 24"/>
        <xdr:cNvSpPr>
          <a:spLocks noChangeShapeType="1"/>
        </xdr:cNvSpPr>
      </xdr:nvSpPr>
      <xdr:spPr bwMode="auto">
        <a:xfrm>
          <a:off x="638175" y="397383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619125</xdr:colOff>
      <xdr:row>188</xdr:row>
      <xdr:rowOff>0</xdr:rowOff>
    </xdr:from>
    <xdr:to>
      <xdr:col>0</xdr:col>
      <xdr:colOff>619125</xdr:colOff>
      <xdr:row>188</xdr:row>
      <xdr:rowOff>0</xdr:rowOff>
    </xdr:to>
    <xdr:sp macro="" textlink="">
      <xdr:nvSpPr>
        <xdr:cNvPr id="115" name="Line 25"/>
        <xdr:cNvSpPr>
          <a:spLocks noChangeShapeType="1"/>
        </xdr:cNvSpPr>
      </xdr:nvSpPr>
      <xdr:spPr bwMode="auto">
        <a:xfrm>
          <a:off x="619125" y="39738300"/>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485775</xdr:colOff>
      <xdr:row>188</xdr:row>
      <xdr:rowOff>0</xdr:rowOff>
    </xdr:from>
    <xdr:to>
      <xdr:col>1</xdr:col>
      <xdr:colOff>0</xdr:colOff>
      <xdr:row>188</xdr:row>
      <xdr:rowOff>0</xdr:rowOff>
    </xdr:to>
    <xdr:grpSp>
      <xdr:nvGrpSpPr>
        <xdr:cNvPr id="116" name="Group 26"/>
        <xdr:cNvGrpSpPr>
          <a:grpSpLocks/>
        </xdr:cNvGrpSpPr>
      </xdr:nvGrpSpPr>
      <xdr:grpSpPr bwMode="auto">
        <a:xfrm>
          <a:off x="485775" y="31670625"/>
          <a:ext cx="857250" cy="0"/>
          <a:chOff x="802" y="49805"/>
          <a:chExt cx="532" cy="632"/>
        </a:xfrm>
      </xdr:grpSpPr>
      <xdr:sp macro="" textlink="">
        <xdr:nvSpPr>
          <xdr:cNvPr id="117" name="Text Box 27"/>
          <xdr:cNvSpPr txBox="1">
            <a:spLocks noChangeArrowheads="1"/>
          </xdr:cNvSpPr>
        </xdr:nvSpPr>
        <xdr:spPr bwMode="auto">
          <a:xfrm>
            <a:off x="802" y="49805"/>
            <a:ext cx="532" cy="281"/>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118" name="Text Box 28"/>
          <xdr:cNvSpPr txBox="1">
            <a:spLocks noChangeArrowheads="1"/>
          </xdr:cNvSpPr>
        </xdr:nvSpPr>
        <xdr:spPr bwMode="auto">
          <a:xfrm>
            <a:off x="-1064747958079" y="38461950"/>
            <a:ext cx="532"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ht</a:t>
            </a:r>
          </a:p>
          <a:p>
            <a:pPr marL="0" marR="0" lvl="0" indent="0" algn="just" defTabSz="914400" rtl="0" eaLnBrk="1" fontAlgn="auto" latinLnBrk="0" hangingPunct="1">
              <a:lnSpc>
                <a:spcPct val="100000"/>
              </a:lnSpc>
              <a:spcBef>
                <a:spcPts val="0"/>
              </a:spcBef>
              <a:spcAft>
                <a:spcPts val="0"/>
              </a:spcAft>
              <a:buClrTx/>
              <a:buSzTx/>
              <a:buFontTx/>
              <a:buNone/>
              <a:tabLst/>
              <a:defRPr sz="1000"/>
            </a:pPr>
            <a:endParaRPr kumimoji="0" lang="es-CO" sz="1000" b="0" i="0" u="none" strike="noStrike" kern="0" cap="none" spc="0" normalizeH="0" baseline="0" noProof="0">
              <a:ln>
                <a:noFill/>
              </a:ln>
              <a:solidFill>
                <a:srgbClr val="000000"/>
              </a:solidFill>
              <a:effectLst/>
              <a:uLnTx/>
              <a:uFillTx/>
              <a:latin typeface="Arial"/>
              <a:cs typeface="Arial"/>
            </a:endParaRPr>
          </a:p>
          <a:p>
            <a:pPr marL="0" marR="0" lvl="0" indent="0" algn="just" defTabSz="914400" rtl="0" eaLnBrk="1" fontAlgn="auto" latinLnBrk="0" hangingPunct="1">
              <a:lnSpc>
                <a:spcPct val="100000"/>
              </a:lnSpc>
              <a:spcBef>
                <a:spcPts val="0"/>
              </a:spcBef>
              <a:spcAft>
                <a:spcPts val="0"/>
              </a:spcAft>
              <a:buClrTx/>
              <a:buSzTx/>
              <a:buFontTx/>
              <a:buNone/>
              <a:tabLst/>
              <a:defRPr sz="1000"/>
            </a:pPr>
            <a:endParaRPr kumimoji="0" lang="es-CO" sz="1000" b="0" i="0" u="none" strike="noStrike" kern="0" cap="none" spc="0" normalizeH="0" baseline="0" noProof="0">
              <a:ln>
                <a:noFill/>
              </a:ln>
              <a:solidFill>
                <a:srgbClr val="000000"/>
              </a:solidFill>
              <a:effectLst/>
              <a:uLnTx/>
              <a:uFillTx/>
              <a:latin typeface="Arial"/>
              <a:cs typeface="Arial"/>
            </a:endParaRPr>
          </a:p>
        </xdr:txBody>
      </xdr:sp>
    </xdr:grpSp>
    <xdr:clientData/>
  </xdr:twoCellAnchor>
  <xdr:twoCellAnchor>
    <xdr:from>
      <xdr:col>5</xdr:col>
      <xdr:colOff>828675</xdr:colOff>
      <xdr:row>188</xdr:row>
      <xdr:rowOff>0</xdr:rowOff>
    </xdr:from>
    <xdr:to>
      <xdr:col>7</xdr:col>
      <xdr:colOff>2028825</xdr:colOff>
      <xdr:row>188</xdr:row>
      <xdr:rowOff>0</xdr:rowOff>
    </xdr:to>
    <xdr:sp macro="" textlink="">
      <xdr:nvSpPr>
        <xdr:cNvPr id="119" name="Rectangle 33"/>
        <xdr:cNvSpPr>
          <a:spLocks noChangeArrowheads="1"/>
        </xdr:cNvSpPr>
      </xdr:nvSpPr>
      <xdr:spPr bwMode="auto">
        <a:xfrm>
          <a:off x="5410200" y="39738300"/>
          <a:ext cx="214312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92359</xdr:colOff>
      <xdr:row>4</xdr:row>
      <xdr:rowOff>28574</xdr:rowOff>
    </xdr:from>
    <xdr:to>
      <xdr:col>7</xdr:col>
      <xdr:colOff>1359326</xdr:colOff>
      <xdr:row>7</xdr:row>
      <xdr:rowOff>47625</xdr:rowOff>
    </xdr:to>
    <xdr:pic>
      <xdr:nvPicPr>
        <xdr:cNvPr id="120" name="Imagen 2" descr="Copia de logo 10-anos"/>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16934" y="676274"/>
          <a:ext cx="1266967" cy="6572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154533</xdr:colOff>
      <xdr:row>2</xdr:row>
      <xdr:rowOff>85726</xdr:rowOff>
    </xdr:from>
    <xdr:to>
      <xdr:col>0</xdr:col>
      <xdr:colOff>1238250</xdr:colOff>
      <xdr:row>7</xdr:row>
      <xdr:rowOff>9525</xdr:rowOff>
    </xdr:to>
    <xdr:pic>
      <xdr:nvPicPr>
        <xdr:cNvPr id="121" name="Imagen 1" descr="Fondo Adaptació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4533" y="409576"/>
          <a:ext cx="1083717" cy="7334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90"/>
  <sheetViews>
    <sheetView view="pageBreakPreview" zoomScaleSheetLayoutView="100" workbookViewId="0">
      <selection activeCell="D29" sqref="D29"/>
    </sheetView>
  </sheetViews>
  <sheetFormatPr baseColWidth="10" defaultRowHeight="12.75" x14ac:dyDescent="0.2"/>
  <cols>
    <col min="1" max="1" width="11.42578125" style="7"/>
    <col min="2" max="3" width="12.140625" style="7" customWidth="1"/>
    <col min="4" max="4" width="11.7109375" style="7" customWidth="1"/>
    <col min="5" max="5" width="9.28515625" style="7" customWidth="1"/>
    <col min="6" max="6" width="11.42578125" style="7"/>
    <col min="7" max="7" width="12.85546875" style="7" customWidth="1"/>
    <col min="8" max="16384" width="11.42578125" style="7"/>
  </cols>
  <sheetData>
    <row r="1" spans="1:8" ht="21" customHeight="1" x14ac:dyDescent="0.2"/>
    <row r="2" spans="1:8" ht="42" customHeight="1" x14ac:dyDescent="0.2"/>
    <row r="4" spans="1:8" s="6" customFormat="1" ht="24.75" customHeight="1" x14ac:dyDescent="0.2">
      <c r="A4" s="137" t="s">
        <v>70</v>
      </c>
      <c r="B4" s="137"/>
      <c r="C4" s="137"/>
      <c r="D4" s="137"/>
      <c r="E4" s="137"/>
      <c r="F4" s="137"/>
      <c r="G4" s="137"/>
      <c r="H4" s="4"/>
    </row>
    <row r="5" spans="1:8" s="6" customFormat="1" ht="15" customHeight="1" x14ac:dyDescent="0.2">
      <c r="A5" s="4"/>
      <c r="B5" s="23"/>
      <c r="C5" s="23"/>
      <c r="D5" s="23"/>
      <c r="E5" s="23"/>
      <c r="F5" s="23"/>
      <c r="G5" s="23"/>
    </row>
    <row r="6" spans="1:8" s="6" customFormat="1" ht="15" customHeight="1" x14ac:dyDescent="0.2">
      <c r="A6" s="133" t="s">
        <v>67</v>
      </c>
      <c r="B6" s="134"/>
      <c r="C6" s="23"/>
      <c r="D6" s="23"/>
      <c r="E6" s="23"/>
      <c r="F6" s="23"/>
      <c r="G6" s="23"/>
    </row>
    <row r="7" spans="1:8" s="6" customFormat="1" ht="53.25" customHeight="1" x14ac:dyDescent="0.2">
      <c r="A7" s="135" t="s">
        <v>58</v>
      </c>
      <c r="B7" s="135"/>
      <c r="C7" s="135"/>
      <c r="D7" s="135"/>
      <c r="E7" s="135"/>
      <c r="F7" s="135"/>
      <c r="G7" s="135"/>
    </row>
    <row r="8" spans="1:8" s="6" customFormat="1" ht="54" customHeight="1" x14ac:dyDescent="0.2">
      <c r="A8" s="136" t="s">
        <v>60</v>
      </c>
      <c r="B8" s="136"/>
      <c r="C8" s="136"/>
      <c r="D8" s="136"/>
      <c r="E8" s="136"/>
      <c r="F8" s="136"/>
      <c r="G8" s="136"/>
    </row>
    <row r="9" spans="1:8" s="6" customFormat="1" x14ac:dyDescent="0.2">
      <c r="A9" s="26"/>
      <c r="B9" s="26"/>
      <c r="C9" s="26"/>
      <c r="D9" s="26"/>
      <c r="E9" s="26"/>
      <c r="F9" s="26"/>
      <c r="G9" s="26"/>
    </row>
    <row r="10" spans="1:8" s="6" customFormat="1" ht="14.25" customHeight="1" x14ac:dyDescent="0.2">
      <c r="A10" s="131" t="s">
        <v>63</v>
      </c>
      <c r="B10" s="132"/>
      <c r="C10" s="132"/>
      <c r="D10" s="132"/>
      <c r="E10" s="132"/>
      <c r="F10" s="132"/>
      <c r="G10" s="132"/>
    </row>
    <row r="11" spans="1:8" s="6" customFormat="1" ht="9" customHeight="1" x14ac:dyDescent="0.2">
      <c r="B11" s="1"/>
      <c r="C11" s="1"/>
      <c r="D11" s="1"/>
      <c r="E11" s="1"/>
      <c r="F11" s="1"/>
      <c r="G11" s="1"/>
    </row>
    <row r="12" spans="1:8" ht="28.5" customHeight="1" x14ac:dyDescent="0.2">
      <c r="A12" s="135" t="s">
        <v>25</v>
      </c>
      <c r="B12" s="135"/>
      <c r="C12" s="135"/>
      <c r="D12" s="135"/>
      <c r="E12" s="135"/>
      <c r="F12" s="135"/>
      <c r="G12" s="135"/>
    </row>
    <row r="13" spans="1:8" ht="9" customHeight="1" x14ac:dyDescent="0.2">
      <c r="A13" s="22"/>
      <c r="B13" s="22"/>
      <c r="C13" s="22"/>
      <c r="D13" s="22"/>
      <c r="E13" s="22"/>
      <c r="F13" s="22"/>
      <c r="G13" s="22"/>
    </row>
    <row r="14" spans="1:8" ht="20.100000000000001" customHeight="1" x14ac:dyDescent="0.2">
      <c r="A14" s="138" t="s">
        <v>2</v>
      </c>
      <c r="B14" s="138"/>
      <c r="C14" s="138"/>
      <c r="D14" s="138"/>
      <c r="E14" s="138"/>
      <c r="F14" s="138"/>
      <c r="G14" s="138"/>
    </row>
    <row r="15" spans="1:8" ht="24" customHeight="1" x14ac:dyDescent="0.2">
      <c r="A15" s="135" t="s">
        <v>52</v>
      </c>
      <c r="B15" s="135"/>
      <c r="C15" s="135"/>
      <c r="D15" s="135"/>
      <c r="E15" s="135"/>
      <c r="F15" s="135"/>
      <c r="G15" s="135"/>
    </row>
    <row r="16" spans="1:8" ht="9" customHeight="1" x14ac:dyDescent="0.2">
      <c r="A16" s="22"/>
      <c r="B16" s="22"/>
      <c r="C16" s="22"/>
      <c r="D16" s="22"/>
      <c r="E16" s="22"/>
      <c r="F16" s="22"/>
      <c r="G16" s="22"/>
    </row>
    <row r="17" spans="1:10" x14ac:dyDescent="0.2">
      <c r="A17" s="7" t="s">
        <v>11</v>
      </c>
      <c r="E17" s="14"/>
      <c r="F17" s="12"/>
      <c r="G17" s="12"/>
    </row>
    <row r="18" spans="1:10" ht="15.75" x14ac:dyDescent="0.2">
      <c r="A18" s="7" t="s">
        <v>28</v>
      </c>
      <c r="E18" s="17"/>
      <c r="F18" s="3"/>
      <c r="G18" s="12"/>
    </row>
    <row r="19" spans="1:10" ht="24" customHeight="1" x14ac:dyDescent="0.2">
      <c r="A19" s="130" t="s">
        <v>57</v>
      </c>
      <c r="B19" s="130"/>
      <c r="C19" s="130"/>
      <c r="D19" s="130"/>
      <c r="E19" s="24">
        <v>0.497</v>
      </c>
      <c r="G19" s="12"/>
      <c r="H19" s="3"/>
    </row>
    <row r="20" spans="1:10" ht="15.75" x14ac:dyDescent="0.2">
      <c r="A20" s="7" t="s">
        <v>29</v>
      </c>
      <c r="E20" s="21">
        <f>+((E23+1)*E21)/(E22)</f>
        <v>0.3666666666666667</v>
      </c>
      <c r="J20" s="15"/>
    </row>
    <row r="21" spans="1:10" ht="15.75" x14ac:dyDescent="0.2">
      <c r="A21" s="7" t="s">
        <v>30</v>
      </c>
      <c r="E21" s="19">
        <v>0.01</v>
      </c>
      <c r="F21" s="7" t="s">
        <v>0</v>
      </c>
      <c r="H21" s="12"/>
    </row>
    <row r="22" spans="1:10" x14ac:dyDescent="0.2">
      <c r="A22" s="7" t="s">
        <v>31</v>
      </c>
      <c r="E22" s="19">
        <v>0.3</v>
      </c>
      <c r="F22" s="7" t="s">
        <v>0</v>
      </c>
      <c r="H22" s="3"/>
    </row>
    <row r="23" spans="1:10" ht="15.75" x14ac:dyDescent="0.2">
      <c r="A23" s="7" t="s">
        <v>32</v>
      </c>
      <c r="E23" s="19">
        <v>10</v>
      </c>
      <c r="F23" s="7" t="s">
        <v>10</v>
      </c>
      <c r="H23" s="21"/>
    </row>
    <row r="24" spans="1:10" ht="15.75" x14ac:dyDescent="0.2">
      <c r="A24" s="7" t="s">
        <v>56</v>
      </c>
      <c r="C24" s="12"/>
      <c r="D24" s="12"/>
      <c r="E24" s="20">
        <f>0.025*(1/2)</f>
        <v>1.2500000000000001E-2</v>
      </c>
      <c r="F24" s="7" t="s">
        <v>0</v>
      </c>
    </row>
    <row r="25" spans="1:10" x14ac:dyDescent="0.2">
      <c r="A25" s="7" t="s">
        <v>44</v>
      </c>
      <c r="C25" s="12"/>
      <c r="D25" s="12"/>
      <c r="E25" s="25">
        <v>0.3</v>
      </c>
      <c r="F25" s="7" t="s">
        <v>0</v>
      </c>
    </row>
    <row r="26" spans="1:10" ht="14.25" x14ac:dyDescent="0.2">
      <c r="A26" s="7" t="s">
        <v>33</v>
      </c>
      <c r="C26" s="12"/>
      <c r="E26" s="7">
        <v>9.81</v>
      </c>
      <c r="F26" s="7" t="s">
        <v>1</v>
      </c>
    </row>
    <row r="27" spans="1:10" x14ac:dyDescent="0.2">
      <c r="A27" s="7" t="s">
        <v>34</v>
      </c>
      <c r="C27" s="12"/>
      <c r="E27" s="7">
        <v>1.56</v>
      </c>
    </row>
    <row r="28" spans="1:10" ht="12.95" customHeight="1" x14ac:dyDescent="0.2">
      <c r="C28" s="12"/>
    </row>
    <row r="29" spans="1:10" ht="14.25" x14ac:dyDescent="0.2">
      <c r="C29" s="8" t="s">
        <v>4</v>
      </c>
      <c r="D29" s="9">
        <f>(((E19*E20*(E25^(2/3))*((2*E26)^(0.5))*E22)/(E27^(1/3)))^(3/2))*1000</f>
        <v>28.622450875237316</v>
      </c>
      <c r="E29" s="10" t="s">
        <v>27</v>
      </c>
      <c r="F29" s="2"/>
      <c r="G29" s="2"/>
      <c r="H29" s="2"/>
      <c r="I29" s="2"/>
    </row>
    <row r="30" spans="1:10" ht="11.25" customHeight="1" x14ac:dyDescent="0.2">
      <c r="C30" s="12"/>
    </row>
    <row r="31" spans="1:10" ht="25.5" customHeight="1" x14ac:dyDescent="0.2">
      <c r="A31" s="136" t="s">
        <v>46</v>
      </c>
      <c r="B31" s="136"/>
      <c r="C31" s="136"/>
      <c r="D31" s="136"/>
      <c r="E31" s="136"/>
      <c r="F31" s="136"/>
      <c r="G31" s="136"/>
    </row>
    <row r="32" spans="1:10" ht="12.95" customHeight="1" x14ac:dyDescent="0.2">
      <c r="C32" s="12"/>
    </row>
    <row r="33" spans="1:7" s="6" customFormat="1" ht="14.25" customHeight="1" x14ac:dyDescent="0.2">
      <c r="A33" s="5" t="s">
        <v>64</v>
      </c>
      <c r="B33" s="1"/>
      <c r="C33" s="1"/>
      <c r="D33" s="1"/>
      <c r="E33" s="1"/>
      <c r="F33" s="1"/>
      <c r="G33" s="1"/>
    </row>
    <row r="34" spans="1:7" s="6" customFormat="1" ht="9" customHeight="1" x14ac:dyDescent="0.2">
      <c r="A34" s="5"/>
      <c r="B34" s="1"/>
      <c r="C34" s="1"/>
      <c r="D34" s="1"/>
      <c r="E34" s="1"/>
      <c r="F34" s="1"/>
      <c r="G34" s="1"/>
    </row>
    <row r="35" spans="1:7" s="6" customFormat="1" ht="41.25" customHeight="1" x14ac:dyDescent="0.2">
      <c r="A35" s="135" t="s">
        <v>21</v>
      </c>
      <c r="B35" s="135"/>
      <c r="C35" s="135"/>
      <c r="D35" s="135"/>
      <c r="E35" s="135"/>
      <c r="F35" s="135"/>
      <c r="G35" s="135"/>
    </row>
    <row r="36" spans="1:7" s="6" customFormat="1" ht="21.75" customHeight="1" x14ac:dyDescent="0.2">
      <c r="A36" s="138" t="s">
        <v>54</v>
      </c>
      <c r="B36" s="138"/>
      <c r="C36" s="138"/>
      <c r="D36" s="138"/>
      <c r="E36" s="138"/>
      <c r="F36" s="138"/>
      <c r="G36" s="138"/>
    </row>
    <row r="37" spans="1:7" s="6" customFormat="1" ht="30.75" customHeight="1" x14ac:dyDescent="0.2">
      <c r="A37" s="135" t="s">
        <v>53</v>
      </c>
      <c r="B37" s="135"/>
      <c r="C37" s="135"/>
      <c r="D37" s="135"/>
      <c r="E37" s="135"/>
      <c r="F37" s="135"/>
      <c r="G37" s="135"/>
    </row>
    <row r="38" spans="1:7" s="6" customFormat="1" x14ac:dyDescent="0.2">
      <c r="A38" s="7" t="s">
        <v>11</v>
      </c>
      <c r="B38" s="1"/>
      <c r="C38" s="1"/>
      <c r="D38" s="1"/>
      <c r="E38" s="1"/>
      <c r="F38" s="1"/>
      <c r="G38" s="1"/>
    </row>
    <row r="39" spans="1:7" s="6" customFormat="1" ht="15" customHeight="1" x14ac:dyDescent="0.2">
      <c r="A39" s="7" t="s">
        <v>5</v>
      </c>
      <c r="B39" s="1"/>
      <c r="C39" s="1"/>
      <c r="D39" s="11">
        <f>+D29/1000</f>
        <v>2.8622450875237317E-2</v>
      </c>
      <c r="E39" s="3" t="s">
        <v>6</v>
      </c>
      <c r="F39" s="3"/>
      <c r="G39" s="3"/>
    </row>
    <row r="40" spans="1:7" s="6" customFormat="1" ht="15" customHeight="1" x14ac:dyDescent="0.2">
      <c r="A40" s="7" t="s">
        <v>3</v>
      </c>
      <c r="B40" s="1"/>
      <c r="C40" s="1"/>
      <c r="D40" s="38">
        <v>0.3</v>
      </c>
      <c r="E40" s="3" t="s">
        <v>0</v>
      </c>
      <c r="F40" s="3"/>
      <c r="G40" s="3"/>
    </row>
    <row r="41" spans="1:7" s="6" customFormat="1" ht="15" customHeight="1" x14ac:dyDescent="0.2">
      <c r="A41" s="7" t="s">
        <v>8</v>
      </c>
      <c r="B41" s="1"/>
      <c r="C41" s="1"/>
      <c r="D41" s="13">
        <f>+(D39/(1.84*D40))^(2/3)</f>
        <v>0.13905240157105919</v>
      </c>
      <c r="E41" s="5" t="s">
        <v>0</v>
      </c>
      <c r="F41" s="3"/>
      <c r="G41" s="3"/>
    </row>
    <row r="42" spans="1:7" s="6" customFormat="1" ht="12.95" customHeight="1" x14ac:dyDescent="0.2">
      <c r="A42" s="7"/>
      <c r="B42" s="1"/>
      <c r="C42" s="1"/>
      <c r="D42" s="13"/>
      <c r="E42" s="5"/>
      <c r="F42" s="3"/>
      <c r="G42" s="3"/>
    </row>
    <row r="43" spans="1:7" s="6" customFormat="1" ht="28.5" customHeight="1" x14ac:dyDescent="0.2">
      <c r="A43" s="136" t="str">
        <f>+CONCATENATE("Lo anterior indica que para que por el vertedero de captación  circule el caudal máximo de captación, es necesario contar con una lamina de agua igual a ",ROUND((D41),2)," m")</f>
        <v>Lo anterior indica que para que por el vertedero de captación  circule el caudal máximo de captación, es necesario contar con una lamina de agua igual a 0,14 m</v>
      </c>
      <c r="B43" s="136"/>
      <c r="C43" s="136"/>
      <c r="D43" s="136"/>
      <c r="E43" s="136"/>
      <c r="F43" s="136"/>
      <c r="G43" s="136"/>
    </row>
    <row r="44" spans="1:7" s="6" customFormat="1" ht="21.75" customHeight="1" x14ac:dyDescent="0.2">
      <c r="A44" s="136" t="s">
        <v>59</v>
      </c>
      <c r="B44" s="136"/>
      <c r="C44" s="136"/>
      <c r="D44" s="136"/>
      <c r="E44" s="136"/>
      <c r="F44" s="136"/>
      <c r="G44" s="136"/>
    </row>
    <row r="45" spans="1:7" s="6" customFormat="1" ht="23.25" customHeight="1" x14ac:dyDescent="0.2">
      <c r="A45" s="138" t="s">
        <v>47</v>
      </c>
      <c r="B45" s="138"/>
      <c r="C45" s="138"/>
      <c r="D45" s="138"/>
      <c r="E45" s="138"/>
      <c r="F45" s="138"/>
      <c r="G45" s="138"/>
    </row>
    <row r="46" spans="1:7" s="6" customFormat="1" x14ac:dyDescent="0.2">
      <c r="A46" s="7" t="s">
        <v>11</v>
      </c>
      <c r="B46" s="1"/>
      <c r="C46" s="1"/>
      <c r="D46" s="1"/>
      <c r="E46" s="1"/>
      <c r="F46" s="1"/>
      <c r="G46" s="1"/>
    </row>
    <row r="47" spans="1:7" s="6" customFormat="1" ht="15" customHeight="1" x14ac:dyDescent="0.2">
      <c r="A47" s="152" t="s">
        <v>49</v>
      </c>
      <c r="B47" s="152"/>
      <c r="C47" s="152"/>
      <c r="D47" s="21">
        <v>0.09</v>
      </c>
      <c r="E47" s="3" t="s">
        <v>0</v>
      </c>
      <c r="F47" s="3"/>
      <c r="G47" s="3"/>
    </row>
    <row r="48" spans="1:7" s="6" customFormat="1" ht="15" customHeight="1" x14ac:dyDescent="0.2">
      <c r="A48" s="152" t="s">
        <v>48</v>
      </c>
      <c r="B48" s="152"/>
      <c r="C48" s="152"/>
      <c r="D48" s="38">
        <v>0.3</v>
      </c>
      <c r="E48" s="3" t="s">
        <v>0</v>
      </c>
      <c r="F48" s="3"/>
      <c r="G48" s="3"/>
    </row>
    <row r="49" spans="1:7" s="6" customFormat="1" ht="15" customHeight="1" x14ac:dyDescent="0.2">
      <c r="A49" s="152" t="s">
        <v>50</v>
      </c>
      <c r="B49" s="152"/>
      <c r="C49" s="152"/>
      <c r="D49" s="39">
        <f>(1.834*D48*(D47^(3/2)))</f>
        <v>1.4855399999999991E-2</v>
      </c>
      <c r="E49" s="5" t="s">
        <v>45</v>
      </c>
      <c r="F49" s="3"/>
      <c r="G49" s="3"/>
    </row>
    <row r="50" spans="1:7" s="6" customFormat="1" ht="15" customHeight="1" x14ac:dyDescent="0.2">
      <c r="A50" s="136"/>
      <c r="B50" s="136"/>
      <c r="C50" s="136"/>
      <c r="D50" s="136"/>
      <c r="E50" s="136"/>
      <c r="F50" s="136"/>
      <c r="G50" s="136"/>
    </row>
    <row r="51" spans="1:7" s="6" customFormat="1" ht="14.25" customHeight="1" x14ac:dyDescent="0.2">
      <c r="A51" s="5" t="s">
        <v>65</v>
      </c>
      <c r="B51" s="1"/>
      <c r="C51" s="1"/>
      <c r="D51" s="1"/>
      <c r="E51" s="1"/>
      <c r="F51" s="1"/>
      <c r="G51" s="1"/>
    </row>
    <row r="52" spans="1:7" s="6" customFormat="1" ht="6" customHeight="1" x14ac:dyDescent="0.2">
      <c r="A52" s="5"/>
      <c r="B52" s="1"/>
      <c r="C52" s="1"/>
      <c r="D52" s="1"/>
      <c r="E52" s="1"/>
      <c r="F52" s="1"/>
      <c r="G52" s="1"/>
    </row>
    <row r="53" spans="1:7" s="6" customFormat="1" ht="30" customHeight="1" x14ac:dyDescent="0.2">
      <c r="A53" s="135" t="s">
        <v>51</v>
      </c>
      <c r="B53" s="135"/>
      <c r="C53" s="135"/>
      <c r="D53" s="135"/>
      <c r="E53" s="135"/>
      <c r="F53" s="135"/>
      <c r="G53" s="135"/>
    </row>
    <row r="54" spans="1:7" s="6" customFormat="1" ht="12" customHeight="1" x14ac:dyDescent="0.2">
      <c r="A54" s="26"/>
      <c r="B54" s="26"/>
      <c r="C54" s="26"/>
      <c r="D54" s="26"/>
      <c r="E54" s="26"/>
      <c r="F54" s="26"/>
      <c r="G54" s="26"/>
    </row>
    <row r="55" spans="1:7" s="18" customFormat="1" ht="14.25" customHeight="1" x14ac:dyDescent="0.2">
      <c r="A55" s="27" t="s">
        <v>68</v>
      </c>
      <c r="B55" s="28"/>
      <c r="C55" s="28"/>
      <c r="D55" s="28"/>
      <c r="E55" s="28"/>
      <c r="F55" s="28"/>
      <c r="G55" s="28"/>
    </row>
    <row r="56" spans="1:7" s="18" customFormat="1" ht="6.75" customHeight="1" x14ac:dyDescent="0.2">
      <c r="A56" s="27"/>
      <c r="B56" s="28"/>
      <c r="C56" s="28"/>
      <c r="D56" s="28"/>
      <c r="E56" s="28"/>
      <c r="F56" s="28"/>
      <c r="G56" s="28"/>
    </row>
    <row r="57" spans="1:7" s="29" customFormat="1" ht="75" customHeight="1" x14ac:dyDescent="0.2">
      <c r="A57" s="150" t="s">
        <v>62</v>
      </c>
      <c r="B57" s="151"/>
      <c r="C57" s="151"/>
      <c r="D57" s="151"/>
      <c r="E57" s="151"/>
      <c r="F57" s="151"/>
      <c r="G57" s="151"/>
    </row>
    <row r="58" spans="1:7" s="6" customFormat="1" ht="14.25" hidden="1" customHeight="1" x14ac:dyDescent="0.2">
      <c r="A58" s="6" t="s">
        <v>35</v>
      </c>
      <c r="B58" s="7"/>
      <c r="C58" s="7"/>
      <c r="D58" s="7"/>
      <c r="E58" s="7"/>
      <c r="F58" s="7"/>
      <c r="G58" s="7"/>
    </row>
    <row r="59" spans="1:7" s="6" customFormat="1" ht="9.9499999999999993" hidden="1" customHeight="1" x14ac:dyDescent="0.2">
      <c r="A59" s="7"/>
      <c r="B59" s="7"/>
      <c r="C59" s="7"/>
      <c r="D59" s="7"/>
      <c r="E59" s="7"/>
      <c r="F59" s="7"/>
      <c r="G59" s="7"/>
    </row>
    <row r="60" spans="1:7" s="6" customFormat="1" ht="85.5" hidden="1" customHeight="1" x14ac:dyDescent="0.2">
      <c r="A60" s="151" t="s">
        <v>55</v>
      </c>
      <c r="B60" s="151"/>
      <c r="C60" s="151"/>
      <c r="D60" s="151"/>
      <c r="E60" s="151"/>
      <c r="F60" s="151"/>
      <c r="G60" s="151"/>
    </row>
    <row r="61" spans="1:7" ht="9.9499999999999993" hidden="1" customHeight="1" x14ac:dyDescent="0.2"/>
    <row r="62" spans="1:7" ht="17.25" hidden="1" customHeight="1" x14ac:dyDescent="0.2">
      <c r="A62" s="138" t="s">
        <v>24</v>
      </c>
      <c r="B62" s="138"/>
      <c r="C62" s="138"/>
      <c r="D62" s="138"/>
      <c r="E62" s="138"/>
      <c r="F62" s="138"/>
      <c r="G62" s="138"/>
    </row>
    <row r="63" spans="1:7" ht="9.9499999999999993" hidden="1" customHeight="1" x14ac:dyDescent="0.2"/>
    <row r="64" spans="1:7" ht="16.5" hidden="1" customHeight="1" x14ac:dyDescent="0.2">
      <c r="A64" s="7" t="s">
        <v>11</v>
      </c>
      <c r="B64" s="14"/>
      <c r="C64" s="21"/>
    </row>
    <row r="65" spans="1:7" ht="16.5" hidden="1" customHeight="1" x14ac:dyDescent="0.2">
      <c r="A65" s="7" t="s">
        <v>23</v>
      </c>
      <c r="C65" s="12"/>
      <c r="D65" s="12" t="s">
        <v>22</v>
      </c>
      <c r="E65" s="17">
        <f>+C73</f>
        <v>153</v>
      </c>
      <c r="F65" s="7" t="s">
        <v>27</v>
      </c>
    </row>
    <row r="66" spans="1:7" ht="16.5" hidden="1" customHeight="1" x14ac:dyDescent="0.2">
      <c r="A66" s="7" t="s">
        <v>14</v>
      </c>
      <c r="C66" s="12"/>
      <c r="D66" s="12" t="s">
        <v>15</v>
      </c>
      <c r="E66" s="19">
        <v>0.61</v>
      </c>
      <c r="G66" s="19"/>
    </row>
    <row r="67" spans="1:7" ht="16.5" hidden="1" customHeight="1" x14ac:dyDescent="0.2">
      <c r="A67" s="7" t="s">
        <v>12</v>
      </c>
      <c r="C67" s="12"/>
      <c r="D67" s="12" t="s">
        <v>13</v>
      </c>
      <c r="E67" s="16">
        <v>10</v>
      </c>
      <c r="F67" s="7" t="s">
        <v>20</v>
      </c>
      <c r="G67" s="15"/>
    </row>
    <row r="68" spans="1:7" ht="16.5" hidden="1" customHeight="1" x14ac:dyDescent="0.2">
      <c r="A68" s="7" t="s">
        <v>12</v>
      </c>
      <c r="C68" s="12"/>
      <c r="D68" s="12" t="s">
        <v>13</v>
      </c>
      <c r="E68" s="14">
        <f>E67*0.025</f>
        <v>0.25</v>
      </c>
      <c r="F68" s="7" t="s">
        <v>0</v>
      </c>
      <c r="G68" s="15"/>
    </row>
    <row r="69" spans="1:7" ht="16.5" hidden="1" customHeight="1" x14ac:dyDescent="0.2">
      <c r="A69" s="7" t="s">
        <v>26</v>
      </c>
      <c r="C69" s="12"/>
      <c r="D69" s="12" t="s">
        <v>9</v>
      </c>
      <c r="E69" s="15">
        <f>+(PI()/4)*(E68^2)</f>
        <v>4.9087385212340517E-2</v>
      </c>
      <c r="F69" s="7" t="s">
        <v>7</v>
      </c>
      <c r="G69" s="15"/>
    </row>
    <row r="70" spans="1:7" ht="16.5" hidden="1" customHeight="1" x14ac:dyDescent="0.2">
      <c r="A70" s="7" t="s">
        <v>16</v>
      </c>
      <c r="C70" s="12"/>
      <c r="D70" s="12" t="s">
        <v>17</v>
      </c>
      <c r="E70" s="14">
        <v>1.21</v>
      </c>
      <c r="F70" s="7" t="s">
        <v>0</v>
      </c>
      <c r="G70" s="14"/>
    </row>
    <row r="71" spans="1:7" ht="16.5" hidden="1" customHeight="1" x14ac:dyDescent="0.2">
      <c r="A71" s="7" t="s">
        <v>18</v>
      </c>
      <c r="B71" s="15"/>
      <c r="D71" s="12" t="s">
        <v>19</v>
      </c>
      <c r="E71" s="14">
        <v>9.81</v>
      </c>
      <c r="F71" s="7" t="s">
        <v>1</v>
      </c>
      <c r="G71" s="14"/>
    </row>
    <row r="72" spans="1:7" ht="6" hidden="1" customHeight="1" x14ac:dyDescent="0.2">
      <c r="G72" s="15"/>
    </row>
    <row r="73" spans="1:7" ht="13.5" hidden="1" customHeight="1" x14ac:dyDescent="0.2">
      <c r="C73" s="141">
        <f>ROUND(((1000)*(E66*E69)*(((2*E71)*(E70^1.5))^0.5)),1)</f>
        <v>153</v>
      </c>
      <c r="D73" s="142"/>
      <c r="F73" s="19"/>
      <c r="G73" s="19"/>
    </row>
    <row r="74" spans="1:7" ht="16.5" hidden="1" customHeight="1" x14ac:dyDescent="0.2"/>
    <row r="75" spans="1:7" ht="30" hidden="1" customHeight="1" x14ac:dyDescent="0.2">
      <c r="A75" s="135" t="str">
        <f>+CONCATENATE("Del cálculo anterior se concluye entonces; que la tubería de aducción tiene una capacidad máxima de transportar un caudal de ",ROUND((C73),2)," L/s.")</f>
        <v>Del cálculo anterior se concluye entonces; que la tubería de aducción tiene una capacidad máxima de transportar un caudal de 153 L/s.</v>
      </c>
      <c r="B75" s="135"/>
      <c r="C75" s="135"/>
      <c r="D75" s="135"/>
      <c r="E75" s="135"/>
      <c r="F75" s="135"/>
      <c r="G75" s="135"/>
    </row>
    <row r="76" spans="1:7" hidden="1" x14ac:dyDescent="0.2">
      <c r="A76" s="30"/>
      <c r="B76" s="31"/>
      <c r="C76" s="31"/>
      <c r="D76" s="31"/>
      <c r="E76" s="31"/>
      <c r="F76" s="31"/>
      <c r="G76" s="31"/>
    </row>
    <row r="77" spans="1:7" ht="29.25" customHeight="1" x14ac:dyDescent="0.2">
      <c r="A77" s="6" t="s">
        <v>66</v>
      </c>
    </row>
    <row r="78" spans="1:7" ht="18.75" customHeight="1" x14ac:dyDescent="0.2">
      <c r="A78" s="135" t="s">
        <v>61</v>
      </c>
      <c r="B78" s="135"/>
      <c r="C78" s="135"/>
      <c r="D78" s="135"/>
      <c r="E78" s="135"/>
      <c r="F78" s="135"/>
      <c r="G78" s="135"/>
    </row>
    <row r="79" spans="1:7" ht="39.75" customHeight="1" x14ac:dyDescent="0.2">
      <c r="A79" s="135" t="s">
        <v>69</v>
      </c>
      <c r="B79" s="135"/>
      <c r="C79" s="135"/>
      <c r="D79" s="135"/>
      <c r="E79" s="135"/>
      <c r="F79" s="135"/>
      <c r="G79" s="135"/>
    </row>
    <row r="80" spans="1:7" ht="13.5" thickBot="1" x14ac:dyDescent="0.25">
      <c r="A80" s="143"/>
      <c r="B80" s="143"/>
      <c r="C80" s="143"/>
      <c r="D80" s="143"/>
      <c r="E80" s="143"/>
      <c r="F80" s="143"/>
      <c r="G80" s="143"/>
    </row>
    <row r="81" spans="1:8" ht="13.5" thickTop="1" x14ac:dyDescent="0.2">
      <c r="B81" s="144" t="s">
        <v>36</v>
      </c>
      <c r="C81" s="145"/>
      <c r="D81" s="32" t="s">
        <v>37</v>
      </c>
      <c r="E81" s="32" t="s">
        <v>38</v>
      </c>
      <c r="F81" s="33" t="s">
        <v>39</v>
      </c>
      <c r="G81" s="19"/>
    </row>
    <row r="82" spans="1:8" x14ac:dyDescent="0.2">
      <c r="B82" s="146" t="s">
        <v>40</v>
      </c>
      <c r="C82" s="147"/>
      <c r="D82" s="34"/>
      <c r="E82" s="34"/>
      <c r="F82" s="35"/>
      <c r="G82" s="15"/>
    </row>
    <row r="83" spans="1:8" x14ac:dyDescent="0.2">
      <c r="B83" s="146" t="s">
        <v>41</v>
      </c>
      <c r="C83" s="147"/>
      <c r="D83" s="34"/>
      <c r="E83" s="34"/>
      <c r="F83" s="35"/>
      <c r="G83" s="15"/>
    </row>
    <row r="84" spans="1:8" x14ac:dyDescent="0.2">
      <c r="B84" s="146" t="s">
        <v>42</v>
      </c>
      <c r="C84" s="147"/>
      <c r="D84" s="34"/>
      <c r="E84" s="34"/>
      <c r="F84" s="35"/>
      <c r="G84" s="15"/>
    </row>
    <row r="85" spans="1:8" ht="13.5" thickBot="1" x14ac:dyDescent="0.25">
      <c r="B85" s="148" t="s">
        <v>43</v>
      </c>
      <c r="C85" s="149"/>
      <c r="D85" s="36"/>
      <c r="E85" s="36"/>
      <c r="F85" s="37"/>
      <c r="G85" s="14"/>
      <c r="H85" s="15"/>
    </row>
    <row r="86" spans="1:8" ht="13.5" thickTop="1" x14ac:dyDescent="0.2">
      <c r="B86" s="15"/>
      <c r="D86" s="12"/>
      <c r="E86" s="14"/>
      <c r="G86" s="14"/>
    </row>
    <row r="87" spans="1:8" ht="9.9499999999999993" customHeight="1" x14ac:dyDescent="0.2">
      <c r="G87" s="15"/>
    </row>
    <row r="88" spans="1:8" x14ac:dyDescent="0.2">
      <c r="C88" s="140"/>
      <c r="D88" s="140"/>
      <c r="F88" s="19"/>
      <c r="G88" s="19"/>
    </row>
    <row r="89" spans="1:8" ht="9.9499999999999993" customHeight="1" x14ac:dyDescent="0.2"/>
    <row r="90" spans="1:8" ht="30" customHeight="1" x14ac:dyDescent="0.2">
      <c r="A90" s="139"/>
      <c r="B90" s="139"/>
      <c r="C90" s="139"/>
      <c r="D90" s="139"/>
      <c r="E90" s="139"/>
      <c r="F90" s="139"/>
      <c r="G90" s="139"/>
    </row>
  </sheetData>
  <mergeCells count="36">
    <mergeCell ref="A57:G57"/>
    <mergeCell ref="A60:G60"/>
    <mergeCell ref="A53:G53"/>
    <mergeCell ref="A78:G78"/>
    <mergeCell ref="A35:G35"/>
    <mergeCell ref="A36:G36"/>
    <mergeCell ref="A43:G43"/>
    <mergeCell ref="A50:G50"/>
    <mergeCell ref="A49:C49"/>
    <mergeCell ref="A44:G44"/>
    <mergeCell ref="A45:G45"/>
    <mergeCell ref="A47:C47"/>
    <mergeCell ref="A48:C48"/>
    <mergeCell ref="A90:G90"/>
    <mergeCell ref="C88:D88"/>
    <mergeCell ref="A62:G62"/>
    <mergeCell ref="C73:D73"/>
    <mergeCell ref="A75:G75"/>
    <mergeCell ref="A80:G80"/>
    <mergeCell ref="B81:C81"/>
    <mergeCell ref="B82:C82"/>
    <mergeCell ref="B83:C83"/>
    <mergeCell ref="A79:G79"/>
    <mergeCell ref="B85:C85"/>
    <mergeCell ref="B84:C84"/>
    <mergeCell ref="A4:G4"/>
    <mergeCell ref="A12:G12"/>
    <mergeCell ref="A14:G14"/>
    <mergeCell ref="A7:G7"/>
    <mergeCell ref="A8:G8"/>
    <mergeCell ref="A19:D19"/>
    <mergeCell ref="A10:G10"/>
    <mergeCell ref="A6:B6"/>
    <mergeCell ref="A15:G15"/>
    <mergeCell ref="A37:G37"/>
    <mergeCell ref="A31:G31"/>
  </mergeCells>
  <phoneticPr fontId="0" type="noConversion"/>
  <printOptions horizontalCentered="1"/>
  <pageMargins left="0.75" right="0.75" top="0.59055118110236227" bottom="0.39370078740157483" header="0" footer="0.39370078740157483"/>
  <pageSetup orientation="portrait" horizontalDpi="300" verticalDpi="300" r:id="rId1"/>
  <headerFooter alignWithMargins="0">
    <oddFooter>&amp;C&amp;9&amp;P/&amp;N&amp;R&amp;8&amp;F</oddFooter>
  </headerFooter>
  <rowBreaks count="1" manualBreakCount="1">
    <brk id="35" max="6"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223"/>
  <sheetViews>
    <sheetView tabSelected="1" topLeftCell="A13" workbookViewId="0">
      <selection activeCell="M18" sqref="M18"/>
    </sheetView>
  </sheetViews>
  <sheetFormatPr baseColWidth="10" defaultRowHeight="12.75" x14ac:dyDescent="0.2"/>
  <cols>
    <col min="1" max="1" width="20.140625" style="40" customWidth="1"/>
    <col min="2" max="2" width="14.140625" style="40" customWidth="1"/>
    <col min="3" max="3" width="13.140625" style="40" customWidth="1"/>
    <col min="4" max="4" width="18.140625" style="40" customWidth="1"/>
    <col min="5" max="5" width="9.28515625" style="40" customWidth="1"/>
    <col min="6" max="6" width="9.42578125" style="40" customWidth="1"/>
    <col min="7" max="7" width="10.7109375" style="40" customWidth="1"/>
    <col min="8" max="8" width="21.42578125" style="40" customWidth="1"/>
    <col min="9" max="9" width="12.5703125" style="40" customWidth="1"/>
    <col min="10" max="10" width="11.85546875" style="40" customWidth="1"/>
    <col min="11" max="11" width="13.28515625" style="41" customWidth="1"/>
    <col min="12" max="256" width="11.42578125" style="40"/>
    <col min="257" max="257" width="20.140625" style="40" customWidth="1"/>
    <col min="258" max="258" width="11" style="40" customWidth="1"/>
    <col min="259" max="259" width="13.140625" style="40" customWidth="1"/>
    <col min="260" max="260" width="18.140625" style="40" customWidth="1"/>
    <col min="261" max="261" width="9.28515625" style="40" customWidth="1"/>
    <col min="262" max="262" width="9.42578125" style="40" customWidth="1"/>
    <col min="263" max="263" width="10.7109375" style="40" customWidth="1"/>
    <col min="264" max="264" width="21.42578125" style="40" customWidth="1"/>
    <col min="265" max="265" width="12.5703125" style="40" customWidth="1"/>
    <col min="266" max="266" width="11.85546875" style="40" customWidth="1"/>
    <col min="267" max="267" width="13.28515625" style="40" customWidth="1"/>
    <col min="268" max="512" width="11.42578125" style="40"/>
    <col min="513" max="513" width="20.140625" style="40" customWidth="1"/>
    <col min="514" max="514" width="11" style="40" customWidth="1"/>
    <col min="515" max="515" width="13.140625" style="40" customWidth="1"/>
    <col min="516" max="516" width="18.140625" style="40" customWidth="1"/>
    <col min="517" max="517" width="9.28515625" style="40" customWidth="1"/>
    <col min="518" max="518" width="9.42578125" style="40" customWidth="1"/>
    <col min="519" max="519" width="10.7109375" style="40" customWidth="1"/>
    <col min="520" max="520" width="21.42578125" style="40" customWidth="1"/>
    <col min="521" max="521" width="12.5703125" style="40" customWidth="1"/>
    <col min="522" max="522" width="11.85546875" style="40" customWidth="1"/>
    <col min="523" max="523" width="13.28515625" style="40" customWidth="1"/>
    <col min="524" max="768" width="11.42578125" style="40"/>
    <col min="769" max="769" width="20.140625" style="40" customWidth="1"/>
    <col min="770" max="770" width="11" style="40" customWidth="1"/>
    <col min="771" max="771" width="13.140625" style="40" customWidth="1"/>
    <col min="772" max="772" width="18.140625" style="40" customWidth="1"/>
    <col min="773" max="773" width="9.28515625" style="40" customWidth="1"/>
    <col min="774" max="774" width="9.42578125" style="40" customWidth="1"/>
    <col min="775" max="775" width="10.7109375" style="40" customWidth="1"/>
    <col min="776" max="776" width="21.42578125" style="40" customWidth="1"/>
    <col min="777" max="777" width="12.5703125" style="40" customWidth="1"/>
    <col min="778" max="778" width="11.85546875" style="40" customWidth="1"/>
    <col min="779" max="779" width="13.28515625" style="40" customWidth="1"/>
    <col min="780" max="1024" width="11.42578125" style="40"/>
    <col min="1025" max="1025" width="20.140625" style="40" customWidth="1"/>
    <col min="1026" max="1026" width="11" style="40" customWidth="1"/>
    <col min="1027" max="1027" width="13.140625" style="40" customWidth="1"/>
    <col min="1028" max="1028" width="18.140625" style="40" customWidth="1"/>
    <col min="1029" max="1029" width="9.28515625" style="40" customWidth="1"/>
    <col min="1030" max="1030" width="9.42578125" style="40" customWidth="1"/>
    <col min="1031" max="1031" width="10.7109375" style="40" customWidth="1"/>
    <col min="1032" max="1032" width="21.42578125" style="40" customWidth="1"/>
    <col min="1033" max="1033" width="12.5703125" style="40" customWidth="1"/>
    <col min="1034" max="1034" width="11.85546875" style="40" customWidth="1"/>
    <col min="1035" max="1035" width="13.28515625" style="40" customWidth="1"/>
    <col min="1036" max="1280" width="11.42578125" style="40"/>
    <col min="1281" max="1281" width="20.140625" style="40" customWidth="1"/>
    <col min="1282" max="1282" width="11" style="40" customWidth="1"/>
    <col min="1283" max="1283" width="13.140625" style="40" customWidth="1"/>
    <col min="1284" max="1284" width="18.140625" style="40" customWidth="1"/>
    <col min="1285" max="1285" width="9.28515625" style="40" customWidth="1"/>
    <col min="1286" max="1286" width="9.42578125" style="40" customWidth="1"/>
    <col min="1287" max="1287" width="10.7109375" style="40" customWidth="1"/>
    <col min="1288" max="1288" width="21.42578125" style="40" customWidth="1"/>
    <col min="1289" max="1289" width="12.5703125" style="40" customWidth="1"/>
    <col min="1290" max="1290" width="11.85546875" style="40" customWidth="1"/>
    <col min="1291" max="1291" width="13.28515625" style="40" customWidth="1"/>
    <col min="1292" max="1536" width="11.42578125" style="40"/>
    <col min="1537" max="1537" width="20.140625" style="40" customWidth="1"/>
    <col min="1538" max="1538" width="11" style="40" customWidth="1"/>
    <col min="1539" max="1539" width="13.140625" style="40" customWidth="1"/>
    <col min="1540" max="1540" width="18.140625" style="40" customWidth="1"/>
    <col min="1541" max="1541" width="9.28515625" style="40" customWidth="1"/>
    <col min="1542" max="1542" width="9.42578125" style="40" customWidth="1"/>
    <col min="1543" max="1543" width="10.7109375" style="40" customWidth="1"/>
    <col min="1544" max="1544" width="21.42578125" style="40" customWidth="1"/>
    <col min="1545" max="1545" width="12.5703125" style="40" customWidth="1"/>
    <col min="1546" max="1546" width="11.85546875" style="40" customWidth="1"/>
    <col min="1547" max="1547" width="13.28515625" style="40" customWidth="1"/>
    <col min="1548" max="1792" width="11.42578125" style="40"/>
    <col min="1793" max="1793" width="20.140625" style="40" customWidth="1"/>
    <col min="1794" max="1794" width="11" style="40" customWidth="1"/>
    <col min="1795" max="1795" width="13.140625" style="40" customWidth="1"/>
    <col min="1796" max="1796" width="18.140625" style="40" customWidth="1"/>
    <col min="1797" max="1797" width="9.28515625" style="40" customWidth="1"/>
    <col min="1798" max="1798" width="9.42578125" style="40" customWidth="1"/>
    <col min="1799" max="1799" width="10.7109375" style="40" customWidth="1"/>
    <col min="1800" max="1800" width="21.42578125" style="40" customWidth="1"/>
    <col min="1801" max="1801" width="12.5703125" style="40" customWidth="1"/>
    <col min="1802" max="1802" width="11.85546875" style="40" customWidth="1"/>
    <col min="1803" max="1803" width="13.28515625" style="40" customWidth="1"/>
    <col min="1804" max="2048" width="11.42578125" style="40"/>
    <col min="2049" max="2049" width="20.140625" style="40" customWidth="1"/>
    <col min="2050" max="2050" width="11" style="40" customWidth="1"/>
    <col min="2051" max="2051" width="13.140625" style="40" customWidth="1"/>
    <col min="2052" max="2052" width="18.140625" style="40" customWidth="1"/>
    <col min="2053" max="2053" width="9.28515625" style="40" customWidth="1"/>
    <col min="2054" max="2054" width="9.42578125" style="40" customWidth="1"/>
    <col min="2055" max="2055" width="10.7109375" style="40" customWidth="1"/>
    <col min="2056" max="2056" width="21.42578125" style="40" customWidth="1"/>
    <col min="2057" max="2057" width="12.5703125" style="40" customWidth="1"/>
    <col min="2058" max="2058" width="11.85546875" style="40" customWidth="1"/>
    <col min="2059" max="2059" width="13.28515625" style="40" customWidth="1"/>
    <col min="2060" max="2304" width="11.42578125" style="40"/>
    <col min="2305" max="2305" width="20.140625" style="40" customWidth="1"/>
    <col min="2306" max="2306" width="11" style="40" customWidth="1"/>
    <col min="2307" max="2307" width="13.140625" style="40" customWidth="1"/>
    <col min="2308" max="2308" width="18.140625" style="40" customWidth="1"/>
    <col min="2309" max="2309" width="9.28515625" style="40" customWidth="1"/>
    <col min="2310" max="2310" width="9.42578125" style="40" customWidth="1"/>
    <col min="2311" max="2311" width="10.7109375" style="40" customWidth="1"/>
    <col min="2312" max="2312" width="21.42578125" style="40" customWidth="1"/>
    <col min="2313" max="2313" width="12.5703125" style="40" customWidth="1"/>
    <col min="2314" max="2314" width="11.85546875" style="40" customWidth="1"/>
    <col min="2315" max="2315" width="13.28515625" style="40" customWidth="1"/>
    <col min="2316" max="2560" width="11.42578125" style="40"/>
    <col min="2561" max="2561" width="20.140625" style="40" customWidth="1"/>
    <col min="2562" max="2562" width="11" style="40" customWidth="1"/>
    <col min="2563" max="2563" width="13.140625" style="40" customWidth="1"/>
    <col min="2564" max="2564" width="18.140625" style="40" customWidth="1"/>
    <col min="2565" max="2565" width="9.28515625" style="40" customWidth="1"/>
    <col min="2566" max="2566" width="9.42578125" style="40" customWidth="1"/>
    <col min="2567" max="2567" width="10.7109375" style="40" customWidth="1"/>
    <col min="2568" max="2568" width="21.42578125" style="40" customWidth="1"/>
    <col min="2569" max="2569" width="12.5703125" style="40" customWidth="1"/>
    <col min="2570" max="2570" width="11.85546875" style="40" customWidth="1"/>
    <col min="2571" max="2571" width="13.28515625" style="40" customWidth="1"/>
    <col min="2572" max="2816" width="11.42578125" style="40"/>
    <col min="2817" max="2817" width="20.140625" style="40" customWidth="1"/>
    <col min="2818" max="2818" width="11" style="40" customWidth="1"/>
    <col min="2819" max="2819" width="13.140625" style="40" customWidth="1"/>
    <col min="2820" max="2820" width="18.140625" style="40" customWidth="1"/>
    <col min="2821" max="2821" width="9.28515625" style="40" customWidth="1"/>
    <col min="2822" max="2822" width="9.42578125" style="40" customWidth="1"/>
    <col min="2823" max="2823" width="10.7109375" style="40" customWidth="1"/>
    <col min="2824" max="2824" width="21.42578125" style="40" customWidth="1"/>
    <col min="2825" max="2825" width="12.5703125" style="40" customWidth="1"/>
    <col min="2826" max="2826" width="11.85546875" style="40" customWidth="1"/>
    <col min="2827" max="2827" width="13.28515625" style="40" customWidth="1"/>
    <col min="2828" max="3072" width="11.42578125" style="40"/>
    <col min="3073" max="3073" width="20.140625" style="40" customWidth="1"/>
    <col min="3074" max="3074" width="11" style="40" customWidth="1"/>
    <col min="3075" max="3075" width="13.140625" style="40" customWidth="1"/>
    <col min="3076" max="3076" width="18.140625" style="40" customWidth="1"/>
    <col min="3077" max="3077" width="9.28515625" style="40" customWidth="1"/>
    <col min="3078" max="3078" width="9.42578125" style="40" customWidth="1"/>
    <col min="3079" max="3079" width="10.7109375" style="40" customWidth="1"/>
    <col min="3080" max="3080" width="21.42578125" style="40" customWidth="1"/>
    <col min="3081" max="3081" width="12.5703125" style="40" customWidth="1"/>
    <col min="3082" max="3082" width="11.85546875" style="40" customWidth="1"/>
    <col min="3083" max="3083" width="13.28515625" style="40" customWidth="1"/>
    <col min="3084" max="3328" width="11.42578125" style="40"/>
    <col min="3329" max="3329" width="20.140625" style="40" customWidth="1"/>
    <col min="3330" max="3330" width="11" style="40" customWidth="1"/>
    <col min="3331" max="3331" width="13.140625" style="40" customWidth="1"/>
    <col min="3332" max="3332" width="18.140625" style="40" customWidth="1"/>
    <col min="3333" max="3333" width="9.28515625" style="40" customWidth="1"/>
    <col min="3334" max="3334" width="9.42578125" style="40" customWidth="1"/>
    <col min="3335" max="3335" width="10.7109375" style="40" customWidth="1"/>
    <col min="3336" max="3336" width="21.42578125" style="40" customWidth="1"/>
    <col min="3337" max="3337" width="12.5703125" style="40" customWidth="1"/>
    <col min="3338" max="3338" width="11.85546875" style="40" customWidth="1"/>
    <col min="3339" max="3339" width="13.28515625" style="40" customWidth="1"/>
    <col min="3340" max="3584" width="11.42578125" style="40"/>
    <col min="3585" max="3585" width="20.140625" style="40" customWidth="1"/>
    <col min="3586" max="3586" width="11" style="40" customWidth="1"/>
    <col min="3587" max="3587" width="13.140625" style="40" customWidth="1"/>
    <col min="3588" max="3588" width="18.140625" style="40" customWidth="1"/>
    <col min="3589" max="3589" width="9.28515625" style="40" customWidth="1"/>
    <col min="3590" max="3590" width="9.42578125" style="40" customWidth="1"/>
    <col min="3591" max="3591" width="10.7109375" style="40" customWidth="1"/>
    <col min="3592" max="3592" width="21.42578125" style="40" customWidth="1"/>
    <col min="3593" max="3593" width="12.5703125" style="40" customWidth="1"/>
    <col min="3594" max="3594" width="11.85546875" style="40" customWidth="1"/>
    <col min="3595" max="3595" width="13.28515625" style="40" customWidth="1"/>
    <col min="3596" max="3840" width="11.42578125" style="40"/>
    <col min="3841" max="3841" width="20.140625" style="40" customWidth="1"/>
    <col min="3842" max="3842" width="11" style="40" customWidth="1"/>
    <col min="3843" max="3843" width="13.140625" style="40" customWidth="1"/>
    <col min="3844" max="3844" width="18.140625" style="40" customWidth="1"/>
    <col min="3845" max="3845" width="9.28515625" style="40" customWidth="1"/>
    <col min="3846" max="3846" width="9.42578125" style="40" customWidth="1"/>
    <col min="3847" max="3847" width="10.7109375" style="40" customWidth="1"/>
    <col min="3848" max="3848" width="21.42578125" style="40" customWidth="1"/>
    <col min="3849" max="3849" width="12.5703125" style="40" customWidth="1"/>
    <col min="3850" max="3850" width="11.85546875" style="40" customWidth="1"/>
    <col min="3851" max="3851" width="13.28515625" style="40" customWidth="1"/>
    <col min="3852" max="4096" width="11.42578125" style="40"/>
    <col min="4097" max="4097" width="20.140625" style="40" customWidth="1"/>
    <col min="4098" max="4098" width="11" style="40" customWidth="1"/>
    <col min="4099" max="4099" width="13.140625" style="40" customWidth="1"/>
    <col min="4100" max="4100" width="18.140625" style="40" customWidth="1"/>
    <col min="4101" max="4101" width="9.28515625" style="40" customWidth="1"/>
    <col min="4102" max="4102" width="9.42578125" style="40" customWidth="1"/>
    <col min="4103" max="4103" width="10.7109375" style="40" customWidth="1"/>
    <col min="4104" max="4104" width="21.42578125" style="40" customWidth="1"/>
    <col min="4105" max="4105" width="12.5703125" style="40" customWidth="1"/>
    <col min="4106" max="4106" width="11.85546875" style="40" customWidth="1"/>
    <col min="4107" max="4107" width="13.28515625" style="40" customWidth="1"/>
    <col min="4108" max="4352" width="11.42578125" style="40"/>
    <col min="4353" max="4353" width="20.140625" style="40" customWidth="1"/>
    <col min="4354" max="4354" width="11" style="40" customWidth="1"/>
    <col min="4355" max="4355" width="13.140625" style="40" customWidth="1"/>
    <col min="4356" max="4356" width="18.140625" style="40" customWidth="1"/>
    <col min="4357" max="4357" width="9.28515625" style="40" customWidth="1"/>
    <col min="4358" max="4358" width="9.42578125" style="40" customWidth="1"/>
    <col min="4359" max="4359" width="10.7109375" style="40" customWidth="1"/>
    <col min="4360" max="4360" width="21.42578125" style="40" customWidth="1"/>
    <col min="4361" max="4361" width="12.5703125" style="40" customWidth="1"/>
    <col min="4362" max="4362" width="11.85546875" style="40" customWidth="1"/>
    <col min="4363" max="4363" width="13.28515625" style="40" customWidth="1"/>
    <col min="4364" max="4608" width="11.42578125" style="40"/>
    <col min="4609" max="4609" width="20.140625" style="40" customWidth="1"/>
    <col min="4610" max="4610" width="11" style="40" customWidth="1"/>
    <col min="4611" max="4611" width="13.140625" style="40" customWidth="1"/>
    <col min="4612" max="4612" width="18.140625" style="40" customWidth="1"/>
    <col min="4613" max="4613" width="9.28515625" style="40" customWidth="1"/>
    <col min="4614" max="4614" width="9.42578125" style="40" customWidth="1"/>
    <col min="4615" max="4615" width="10.7109375" style="40" customWidth="1"/>
    <col min="4616" max="4616" width="21.42578125" style="40" customWidth="1"/>
    <col min="4617" max="4617" width="12.5703125" style="40" customWidth="1"/>
    <col min="4618" max="4618" width="11.85546875" style="40" customWidth="1"/>
    <col min="4619" max="4619" width="13.28515625" style="40" customWidth="1"/>
    <col min="4620" max="4864" width="11.42578125" style="40"/>
    <col min="4865" max="4865" width="20.140625" style="40" customWidth="1"/>
    <col min="4866" max="4866" width="11" style="40" customWidth="1"/>
    <col min="4867" max="4867" width="13.140625" style="40" customWidth="1"/>
    <col min="4868" max="4868" width="18.140625" style="40" customWidth="1"/>
    <col min="4869" max="4869" width="9.28515625" style="40" customWidth="1"/>
    <col min="4870" max="4870" width="9.42578125" style="40" customWidth="1"/>
    <col min="4871" max="4871" width="10.7109375" style="40" customWidth="1"/>
    <col min="4872" max="4872" width="21.42578125" style="40" customWidth="1"/>
    <col min="4873" max="4873" width="12.5703125" style="40" customWidth="1"/>
    <col min="4874" max="4874" width="11.85546875" style="40" customWidth="1"/>
    <col min="4875" max="4875" width="13.28515625" style="40" customWidth="1"/>
    <col min="4876" max="5120" width="11.42578125" style="40"/>
    <col min="5121" max="5121" width="20.140625" style="40" customWidth="1"/>
    <col min="5122" max="5122" width="11" style="40" customWidth="1"/>
    <col min="5123" max="5123" width="13.140625" style="40" customWidth="1"/>
    <col min="5124" max="5124" width="18.140625" style="40" customWidth="1"/>
    <col min="5125" max="5125" width="9.28515625" style="40" customWidth="1"/>
    <col min="5126" max="5126" width="9.42578125" style="40" customWidth="1"/>
    <col min="5127" max="5127" width="10.7109375" style="40" customWidth="1"/>
    <col min="5128" max="5128" width="21.42578125" style="40" customWidth="1"/>
    <col min="5129" max="5129" width="12.5703125" style="40" customWidth="1"/>
    <col min="5130" max="5130" width="11.85546875" style="40" customWidth="1"/>
    <col min="5131" max="5131" width="13.28515625" style="40" customWidth="1"/>
    <col min="5132" max="5376" width="11.42578125" style="40"/>
    <col min="5377" max="5377" width="20.140625" style="40" customWidth="1"/>
    <col min="5378" max="5378" width="11" style="40" customWidth="1"/>
    <col min="5379" max="5379" width="13.140625" style="40" customWidth="1"/>
    <col min="5380" max="5380" width="18.140625" style="40" customWidth="1"/>
    <col min="5381" max="5381" width="9.28515625" style="40" customWidth="1"/>
    <col min="5382" max="5382" width="9.42578125" style="40" customWidth="1"/>
    <col min="5383" max="5383" width="10.7109375" style="40" customWidth="1"/>
    <col min="5384" max="5384" width="21.42578125" style="40" customWidth="1"/>
    <col min="5385" max="5385" width="12.5703125" style="40" customWidth="1"/>
    <col min="5386" max="5386" width="11.85546875" style="40" customWidth="1"/>
    <col min="5387" max="5387" width="13.28515625" style="40" customWidth="1"/>
    <col min="5388" max="5632" width="11.42578125" style="40"/>
    <col min="5633" max="5633" width="20.140625" style="40" customWidth="1"/>
    <col min="5634" max="5634" width="11" style="40" customWidth="1"/>
    <col min="5635" max="5635" width="13.140625" style="40" customWidth="1"/>
    <col min="5636" max="5636" width="18.140625" style="40" customWidth="1"/>
    <col min="5637" max="5637" width="9.28515625" style="40" customWidth="1"/>
    <col min="5638" max="5638" width="9.42578125" style="40" customWidth="1"/>
    <col min="5639" max="5639" width="10.7109375" style="40" customWidth="1"/>
    <col min="5640" max="5640" width="21.42578125" style="40" customWidth="1"/>
    <col min="5641" max="5641" width="12.5703125" style="40" customWidth="1"/>
    <col min="5642" max="5642" width="11.85546875" style="40" customWidth="1"/>
    <col min="5643" max="5643" width="13.28515625" style="40" customWidth="1"/>
    <col min="5644" max="5888" width="11.42578125" style="40"/>
    <col min="5889" max="5889" width="20.140625" style="40" customWidth="1"/>
    <col min="5890" max="5890" width="11" style="40" customWidth="1"/>
    <col min="5891" max="5891" width="13.140625" style="40" customWidth="1"/>
    <col min="5892" max="5892" width="18.140625" style="40" customWidth="1"/>
    <col min="5893" max="5893" width="9.28515625" style="40" customWidth="1"/>
    <col min="5894" max="5894" width="9.42578125" style="40" customWidth="1"/>
    <col min="5895" max="5895" width="10.7109375" style="40" customWidth="1"/>
    <col min="5896" max="5896" width="21.42578125" style="40" customWidth="1"/>
    <col min="5897" max="5897" width="12.5703125" style="40" customWidth="1"/>
    <col min="5898" max="5898" width="11.85546875" style="40" customWidth="1"/>
    <col min="5899" max="5899" width="13.28515625" style="40" customWidth="1"/>
    <col min="5900" max="6144" width="11.42578125" style="40"/>
    <col min="6145" max="6145" width="20.140625" style="40" customWidth="1"/>
    <col min="6146" max="6146" width="11" style="40" customWidth="1"/>
    <col min="6147" max="6147" width="13.140625" style="40" customWidth="1"/>
    <col min="6148" max="6148" width="18.140625" style="40" customWidth="1"/>
    <col min="6149" max="6149" width="9.28515625" style="40" customWidth="1"/>
    <col min="6150" max="6150" width="9.42578125" style="40" customWidth="1"/>
    <col min="6151" max="6151" width="10.7109375" style="40" customWidth="1"/>
    <col min="6152" max="6152" width="21.42578125" style="40" customWidth="1"/>
    <col min="6153" max="6153" width="12.5703125" style="40" customWidth="1"/>
    <col min="6154" max="6154" width="11.85546875" style="40" customWidth="1"/>
    <col min="6155" max="6155" width="13.28515625" style="40" customWidth="1"/>
    <col min="6156" max="6400" width="11.42578125" style="40"/>
    <col min="6401" max="6401" width="20.140625" style="40" customWidth="1"/>
    <col min="6402" max="6402" width="11" style="40" customWidth="1"/>
    <col min="6403" max="6403" width="13.140625" style="40" customWidth="1"/>
    <col min="6404" max="6404" width="18.140625" style="40" customWidth="1"/>
    <col min="6405" max="6405" width="9.28515625" style="40" customWidth="1"/>
    <col min="6406" max="6406" width="9.42578125" style="40" customWidth="1"/>
    <col min="6407" max="6407" width="10.7109375" style="40" customWidth="1"/>
    <col min="6408" max="6408" width="21.42578125" style="40" customWidth="1"/>
    <col min="6409" max="6409" width="12.5703125" style="40" customWidth="1"/>
    <col min="6410" max="6410" width="11.85546875" style="40" customWidth="1"/>
    <col min="6411" max="6411" width="13.28515625" style="40" customWidth="1"/>
    <col min="6412" max="6656" width="11.42578125" style="40"/>
    <col min="6657" max="6657" width="20.140625" style="40" customWidth="1"/>
    <col min="6658" max="6658" width="11" style="40" customWidth="1"/>
    <col min="6659" max="6659" width="13.140625" style="40" customWidth="1"/>
    <col min="6660" max="6660" width="18.140625" style="40" customWidth="1"/>
    <col min="6661" max="6661" width="9.28515625" style="40" customWidth="1"/>
    <col min="6662" max="6662" width="9.42578125" style="40" customWidth="1"/>
    <col min="6663" max="6663" width="10.7109375" style="40" customWidth="1"/>
    <col min="6664" max="6664" width="21.42578125" style="40" customWidth="1"/>
    <col min="6665" max="6665" width="12.5703125" style="40" customWidth="1"/>
    <col min="6666" max="6666" width="11.85546875" style="40" customWidth="1"/>
    <col min="6667" max="6667" width="13.28515625" style="40" customWidth="1"/>
    <col min="6668" max="6912" width="11.42578125" style="40"/>
    <col min="6913" max="6913" width="20.140625" style="40" customWidth="1"/>
    <col min="6914" max="6914" width="11" style="40" customWidth="1"/>
    <col min="6915" max="6915" width="13.140625" style="40" customWidth="1"/>
    <col min="6916" max="6916" width="18.140625" style="40" customWidth="1"/>
    <col min="6917" max="6917" width="9.28515625" style="40" customWidth="1"/>
    <col min="6918" max="6918" width="9.42578125" style="40" customWidth="1"/>
    <col min="6919" max="6919" width="10.7109375" style="40" customWidth="1"/>
    <col min="6920" max="6920" width="21.42578125" style="40" customWidth="1"/>
    <col min="6921" max="6921" width="12.5703125" style="40" customWidth="1"/>
    <col min="6922" max="6922" width="11.85546875" style="40" customWidth="1"/>
    <col min="6923" max="6923" width="13.28515625" style="40" customWidth="1"/>
    <col min="6924" max="7168" width="11.42578125" style="40"/>
    <col min="7169" max="7169" width="20.140625" style="40" customWidth="1"/>
    <col min="7170" max="7170" width="11" style="40" customWidth="1"/>
    <col min="7171" max="7171" width="13.140625" style="40" customWidth="1"/>
    <col min="7172" max="7172" width="18.140625" style="40" customWidth="1"/>
    <col min="7173" max="7173" width="9.28515625" style="40" customWidth="1"/>
    <col min="7174" max="7174" width="9.42578125" style="40" customWidth="1"/>
    <col min="7175" max="7175" width="10.7109375" style="40" customWidth="1"/>
    <col min="7176" max="7176" width="21.42578125" style="40" customWidth="1"/>
    <col min="7177" max="7177" width="12.5703125" style="40" customWidth="1"/>
    <col min="7178" max="7178" width="11.85546875" style="40" customWidth="1"/>
    <col min="7179" max="7179" width="13.28515625" style="40" customWidth="1"/>
    <col min="7180" max="7424" width="11.42578125" style="40"/>
    <col min="7425" max="7425" width="20.140625" style="40" customWidth="1"/>
    <col min="7426" max="7426" width="11" style="40" customWidth="1"/>
    <col min="7427" max="7427" width="13.140625" style="40" customWidth="1"/>
    <col min="7428" max="7428" width="18.140625" style="40" customWidth="1"/>
    <col min="7429" max="7429" width="9.28515625" style="40" customWidth="1"/>
    <col min="7430" max="7430" width="9.42578125" style="40" customWidth="1"/>
    <col min="7431" max="7431" width="10.7109375" style="40" customWidth="1"/>
    <col min="7432" max="7432" width="21.42578125" style="40" customWidth="1"/>
    <col min="7433" max="7433" width="12.5703125" style="40" customWidth="1"/>
    <col min="7434" max="7434" width="11.85546875" style="40" customWidth="1"/>
    <col min="7435" max="7435" width="13.28515625" style="40" customWidth="1"/>
    <col min="7436" max="7680" width="11.42578125" style="40"/>
    <col min="7681" max="7681" width="20.140625" style="40" customWidth="1"/>
    <col min="7682" max="7682" width="11" style="40" customWidth="1"/>
    <col min="7683" max="7683" width="13.140625" style="40" customWidth="1"/>
    <col min="7684" max="7684" width="18.140625" style="40" customWidth="1"/>
    <col min="7685" max="7685" width="9.28515625" style="40" customWidth="1"/>
    <col min="7686" max="7686" width="9.42578125" style="40" customWidth="1"/>
    <col min="7687" max="7687" width="10.7109375" style="40" customWidth="1"/>
    <col min="7688" max="7688" width="21.42578125" style="40" customWidth="1"/>
    <col min="7689" max="7689" width="12.5703125" style="40" customWidth="1"/>
    <col min="7690" max="7690" width="11.85546875" style="40" customWidth="1"/>
    <col min="7691" max="7691" width="13.28515625" style="40" customWidth="1"/>
    <col min="7692" max="7936" width="11.42578125" style="40"/>
    <col min="7937" max="7937" width="20.140625" style="40" customWidth="1"/>
    <col min="7938" max="7938" width="11" style="40" customWidth="1"/>
    <col min="7939" max="7939" width="13.140625" style="40" customWidth="1"/>
    <col min="7940" max="7940" width="18.140625" style="40" customWidth="1"/>
    <col min="7941" max="7941" width="9.28515625" style="40" customWidth="1"/>
    <col min="7942" max="7942" width="9.42578125" style="40" customWidth="1"/>
    <col min="7943" max="7943" width="10.7109375" style="40" customWidth="1"/>
    <col min="7944" max="7944" width="21.42578125" style="40" customWidth="1"/>
    <col min="7945" max="7945" width="12.5703125" style="40" customWidth="1"/>
    <col min="7946" max="7946" width="11.85546875" style="40" customWidth="1"/>
    <col min="7947" max="7947" width="13.28515625" style="40" customWidth="1"/>
    <col min="7948" max="8192" width="11.42578125" style="40"/>
    <col min="8193" max="8193" width="20.140625" style="40" customWidth="1"/>
    <col min="8194" max="8194" width="11" style="40" customWidth="1"/>
    <col min="8195" max="8195" width="13.140625" style="40" customWidth="1"/>
    <col min="8196" max="8196" width="18.140625" style="40" customWidth="1"/>
    <col min="8197" max="8197" width="9.28515625" style="40" customWidth="1"/>
    <col min="8198" max="8198" width="9.42578125" style="40" customWidth="1"/>
    <col min="8199" max="8199" width="10.7109375" style="40" customWidth="1"/>
    <col min="8200" max="8200" width="21.42578125" style="40" customWidth="1"/>
    <col min="8201" max="8201" width="12.5703125" style="40" customWidth="1"/>
    <col min="8202" max="8202" width="11.85546875" style="40" customWidth="1"/>
    <col min="8203" max="8203" width="13.28515625" style="40" customWidth="1"/>
    <col min="8204" max="8448" width="11.42578125" style="40"/>
    <col min="8449" max="8449" width="20.140625" style="40" customWidth="1"/>
    <col min="8450" max="8450" width="11" style="40" customWidth="1"/>
    <col min="8451" max="8451" width="13.140625" style="40" customWidth="1"/>
    <col min="8452" max="8452" width="18.140625" style="40" customWidth="1"/>
    <col min="8453" max="8453" width="9.28515625" style="40" customWidth="1"/>
    <col min="8454" max="8454" width="9.42578125" style="40" customWidth="1"/>
    <col min="8455" max="8455" width="10.7109375" style="40" customWidth="1"/>
    <col min="8456" max="8456" width="21.42578125" style="40" customWidth="1"/>
    <col min="8457" max="8457" width="12.5703125" style="40" customWidth="1"/>
    <col min="8458" max="8458" width="11.85546875" style="40" customWidth="1"/>
    <col min="8459" max="8459" width="13.28515625" style="40" customWidth="1"/>
    <col min="8460" max="8704" width="11.42578125" style="40"/>
    <col min="8705" max="8705" width="20.140625" style="40" customWidth="1"/>
    <col min="8706" max="8706" width="11" style="40" customWidth="1"/>
    <col min="8707" max="8707" width="13.140625" style="40" customWidth="1"/>
    <col min="8708" max="8708" width="18.140625" style="40" customWidth="1"/>
    <col min="8709" max="8709" width="9.28515625" style="40" customWidth="1"/>
    <col min="8710" max="8710" width="9.42578125" style="40" customWidth="1"/>
    <col min="8711" max="8711" width="10.7109375" style="40" customWidth="1"/>
    <col min="8712" max="8712" width="21.42578125" style="40" customWidth="1"/>
    <col min="8713" max="8713" width="12.5703125" style="40" customWidth="1"/>
    <col min="8714" max="8714" width="11.85546875" style="40" customWidth="1"/>
    <col min="8715" max="8715" width="13.28515625" style="40" customWidth="1"/>
    <col min="8716" max="8960" width="11.42578125" style="40"/>
    <col min="8961" max="8961" width="20.140625" style="40" customWidth="1"/>
    <col min="8962" max="8962" width="11" style="40" customWidth="1"/>
    <col min="8963" max="8963" width="13.140625" style="40" customWidth="1"/>
    <col min="8964" max="8964" width="18.140625" style="40" customWidth="1"/>
    <col min="8965" max="8965" width="9.28515625" style="40" customWidth="1"/>
    <col min="8966" max="8966" width="9.42578125" style="40" customWidth="1"/>
    <col min="8967" max="8967" width="10.7109375" style="40" customWidth="1"/>
    <col min="8968" max="8968" width="21.42578125" style="40" customWidth="1"/>
    <col min="8969" max="8969" width="12.5703125" style="40" customWidth="1"/>
    <col min="8970" max="8970" width="11.85546875" style="40" customWidth="1"/>
    <col min="8971" max="8971" width="13.28515625" style="40" customWidth="1"/>
    <col min="8972" max="9216" width="11.42578125" style="40"/>
    <col min="9217" max="9217" width="20.140625" style="40" customWidth="1"/>
    <col min="9218" max="9218" width="11" style="40" customWidth="1"/>
    <col min="9219" max="9219" width="13.140625" style="40" customWidth="1"/>
    <col min="9220" max="9220" width="18.140625" style="40" customWidth="1"/>
    <col min="9221" max="9221" width="9.28515625" style="40" customWidth="1"/>
    <col min="9222" max="9222" width="9.42578125" style="40" customWidth="1"/>
    <col min="9223" max="9223" width="10.7109375" style="40" customWidth="1"/>
    <col min="9224" max="9224" width="21.42578125" style="40" customWidth="1"/>
    <col min="9225" max="9225" width="12.5703125" style="40" customWidth="1"/>
    <col min="9226" max="9226" width="11.85546875" style="40" customWidth="1"/>
    <col min="9227" max="9227" width="13.28515625" style="40" customWidth="1"/>
    <col min="9228" max="9472" width="11.42578125" style="40"/>
    <col min="9473" max="9473" width="20.140625" style="40" customWidth="1"/>
    <col min="9474" max="9474" width="11" style="40" customWidth="1"/>
    <col min="9475" max="9475" width="13.140625" style="40" customWidth="1"/>
    <col min="9476" max="9476" width="18.140625" style="40" customWidth="1"/>
    <col min="9477" max="9477" width="9.28515625" style="40" customWidth="1"/>
    <col min="9478" max="9478" width="9.42578125" style="40" customWidth="1"/>
    <col min="9479" max="9479" width="10.7109375" style="40" customWidth="1"/>
    <col min="9480" max="9480" width="21.42578125" style="40" customWidth="1"/>
    <col min="9481" max="9481" width="12.5703125" style="40" customWidth="1"/>
    <col min="9482" max="9482" width="11.85546875" style="40" customWidth="1"/>
    <col min="9483" max="9483" width="13.28515625" style="40" customWidth="1"/>
    <col min="9484" max="9728" width="11.42578125" style="40"/>
    <col min="9729" max="9729" width="20.140625" style="40" customWidth="1"/>
    <col min="9730" max="9730" width="11" style="40" customWidth="1"/>
    <col min="9731" max="9731" width="13.140625" style="40" customWidth="1"/>
    <col min="9732" max="9732" width="18.140625" style="40" customWidth="1"/>
    <col min="9733" max="9733" width="9.28515625" style="40" customWidth="1"/>
    <col min="9734" max="9734" width="9.42578125" style="40" customWidth="1"/>
    <col min="9735" max="9735" width="10.7109375" style="40" customWidth="1"/>
    <col min="9736" max="9736" width="21.42578125" style="40" customWidth="1"/>
    <col min="9737" max="9737" width="12.5703125" style="40" customWidth="1"/>
    <col min="9738" max="9738" width="11.85546875" style="40" customWidth="1"/>
    <col min="9739" max="9739" width="13.28515625" style="40" customWidth="1"/>
    <col min="9740" max="9984" width="11.42578125" style="40"/>
    <col min="9985" max="9985" width="20.140625" style="40" customWidth="1"/>
    <col min="9986" max="9986" width="11" style="40" customWidth="1"/>
    <col min="9987" max="9987" width="13.140625" style="40" customWidth="1"/>
    <col min="9988" max="9988" width="18.140625" style="40" customWidth="1"/>
    <col min="9989" max="9989" width="9.28515625" style="40" customWidth="1"/>
    <col min="9990" max="9990" width="9.42578125" style="40" customWidth="1"/>
    <col min="9991" max="9991" width="10.7109375" style="40" customWidth="1"/>
    <col min="9992" max="9992" width="21.42578125" style="40" customWidth="1"/>
    <col min="9993" max="9993" width="12.5703125" style="40" customWidth="1"/>
    <col min="9994" max="9994" width="11.85546875" style="40" customWidth="1"/>
    <col min="9995" max="9995" width="13.28515625" style="40" customWidth="1"/>
    <col min="9996" max="10240" width="11.42578125" style="40"/>
    <col min="10241" max="10241" width="20.140625" style="40" customWidth="1"/>
    <col min="10242" max="10242" width="11" style="40" customWidth="1"/>
    <col min="10243" max="10243" width="13.140625" style="40" customWidth="1"/>
    <col min="10244" max="10244" width="18.140625" style="40" customWidth="1"/>
    <col min="10245" max="10245" width="9.28515625" style="40" customWidth="1"/>
    <col min="10246" max="10246" width="9.42578125" style="40" customWidth="1"/>
    <col min="10247" max="10247" width="10.7109375" style="40" customWidth="1"/>
    <col min="10248" max="10248" width="21.42578125" style="40" customWidth="1"/>
    <col min="10249" max="10249" width="12.5703125" style="40" customWidth="1"/>
    <col min="10250" max="10250" width="11.85546875" style="40" customWidth="1"/>
    <col min="10251" max="10251" width="13.28515625" style="40" customWidth="1"/>
    <col min="10252" max="10496" width="11.42578125" style="40"/>
    <col min="10497" max="10497" width="20.140625" style="40" customWidth="1"/>
    <col min="10498" max="10498" width="11" style="40" customWidth="1"/>
    <col min="10499" max="10499" width="13.140625" style="40" customWidth="1"/>
    <col min="10500" max="10500" width="18.140625" style="40" customWidth="1"/>
    <col min="10501" max="10501" width="9.28515625" style="40" customWidth="1"/>
    <col min="10502" max="10502" width="9.42578125" style="40" customWidth="1"/>
    <col min="10503" max="10503" width="10.7109375" style="40" customWidth="1"/>
    <col min="10504" max="10504" width="21.42578125" style="40" customWidth="1"/>
    <col min="10505" max="10505" width="12.5703125" style="40" customWidth="1"/>
    <col min="10506" max="10506" width="11.85546875" style="40" customWidth="1"/>
    <col min="10507" max="10507" width="13.28515625" style="40" customWidth="1"/>
    <col min="10508" max="10752" width="11.42578125" style="40"/>
    <col min="10753" max="10753" width="20.140625" style="40" customWidth="1"/>
    <col min="10754" max="10754" width="11" style="40" customWidth="1"/>
    <col min="10755" max="10755" width="13.140625" style="40" customWidth="1"/>
    <col min="10756" max="10756" width="18.140625" style="40" customWidth="1"/>
    <col min="10757" max="10757" width="9.28515625" style="40" customWidth="1"/>
    <col min="10758" max="10758" width="9.42578125" style="40" customWidth="1"/>
    <col min="10759" max="10759" width="10.7109375" style="40" customWidth="1"/>
    <col min="10760" max="10760" width="21.42578125" style="40" customWidth="1"/>
    <col min="10761" max="10761" width="12.5703125" style="40" customWidth="1"/>
    <col min="10762" max="10762" width="11.85546875" style="40" customWidth="1"/>
    <col min="10763" max="10763" width="13.28515625" style="40" customWidth="1"/>
    <col min="10764" max="11008" width="11.42578125" style="40"/>
    <col min="11009" max="11009" width="20.140625" style="40" customWidth="1"/>
    <col min="11010" max="11010" width="11" style="40" customWidth="1"/>
    <col min="11011" max="11011" width="13.140625" style="40" customWidth="1"/>
    <col min="11012" max="11012" width="18.140625" style="40" customWidth="1"/>
    <col min="11013" max="11013" width="9.28515625" style="40" customWidth="1"/>
    <col min="11014" max="11014" width="9.42578125" style="40" customWidth="1"/>
    <col min="11015" max="11015" width="10.7109375" style="40" customWidth="1"/>
    <col min="11016" max="11016" width="21.42578125" style="40" customWidth="1"/>
    <col min="11017" max="11017" width="12.5703125" style="40" customWidth="1"/>
    <col min="11018" max="11018" width="11.85546875" style="40" customWidth="1"/>
    <col min="11019" max="11019" width="13.28515625" style="40" customWidth="1"/>
    <col min="11020" max="11264" width="11.42578125" style="40"/>
    <col min="11265" max="11265" width="20.140625" style="40" customWidth="1"/>
    <col min="11266" max="11266" width="11" style="40" customWidth="1"/>
    <col min="11267" max="11267" width="13.140625" style="40" customWidth="1"/>
    <col min="11268" max="11268" width="18.140625" style="40" customWidth="1"/>
    <col min="11269" max="11269" width="9.28515625" style="40" customWidth="1"/>
    <col min="11270" max="11270" width="9.42578125" style="40" customWidth="1"/>
    <col min="11271" max="11271" width="10.7109375" style="40" customWidth="1"/>
    <col min="11272" max="11272" width="21.42578125" style="40" customWidth="1"/>
    <col min="11273" max="11273" width="12.5703125" style="40" customWidth="1"/>
    <col min="11274" max="11274" width="11.85546875" style="40" customWidth="1"/>
    <col min="11275" max="11275" width="13.28515625" style="40" customWidth="1"/>
    <col min="11276" max="11520" width="11.42578125" style="40"/>
    <col min="11521" max="11521" width="20.140625" style="40" customWidth="1"/>
    <col min="11522" max="11522" width="11" style="40" customWidth="1"/>
    <col min="11523" max="11523" width="13.140625" style="40" customWidth="1"/>
    <col min="11524" max="11524" width="18.140625" style="40" customWidth="1"/>
    <col min="11525" max="11525" width="9.28515625" style="40" customWidth="1"/>
    <col min="11526" max="11526" width="9.42578125" style="40" customWidth="1"/>
    <col min="11527" max="11527" width="10.7109375" style="40" customWidth="1"/>
    <col min="11528" max="11528" width="21.42578125" style="40" customWidth="1"/>
    <col min="11529" max="11529" width="12.5703125" style="40" customWidth="1"/>
    <col min="11530" max="11530" width="11.85546875" style="40" customWidth="1"/>
    <col min="11531" max="11531" width="13.28515625" style="40" customWidth="1"/>
    <col min="11532" max="11776" width="11.42578125" style="40"/>
    <col min="11777" max="11777" width="20.140625" style="40" customWidth="1"/>
    <col min="11778" max="11778" width="11" style="40" customWidth="1"/>
    <col min="11779" max="11779" width="13.140625" style="40" customWidth="1"/>
    <col min="11780" max="11780" width="18.140625" style="40" customWidth="1"/>
    <col min="11781" max="11781" width="9.28515625" style="40" customWidth="1"/>
    <col min="11782" max="11782" width="9.42578125" style="40" customWidth="1"/>
    <col min="11783" max="11783" width="10.7109375" style="40" customWidth="1"/>
    <col min="11784" max="11784" width="21.42578125" style="40" customWidth="1"/>
    <col min="11785" max="11785" width="12.5703125" style="40" customWidth="1"/>
    <col min="11786" max="11786" width="11.85546875" style="40" customWidth="1"/>
    <col min="11787" max="11787" width="13.28515625" style="40" customWidth="1"/>
    <col min="11788" max="12032" width="11.42578125" style="40"/>
    <col min="12033" max="12033" width="20.140625" style="40" customWidth="1"/>
    <col min="12034" max="12034" width="11" style="40" customWidth="1"/>
    <col min="12035" max="12035" width="13.140625" style="40" customWidth="1"/>
    <col min="12036" max="12036" width="18.140625" style="40" customWidth="1"/>
    <col min="12037" max="12037" width="9.28515625" style="40" customWidth="1"/>
    <col min="12038" max="12038" width="9.42578125" style="40" customWidth="1"/>
    <col min="12039" max="12039" width="10.7109375" style="40" customWidth="1"/>
    <col min="12040" max="12040" width="21.42578125" style="40" customWidth="1"/>
    <col min="12041" max="12041" width="12.5703125" style="40" customWidth="1"/>
    <col min="12042" max="12042" width="11.85546875" style="40" customWidth="1"/>
    <col min="12043" max="12043" width="13.28515625" style="40" customWidth="1"/>
    <col min="12044" max="12288" width="11.42578125" style="40"/>
    <col min="12289" max="12289" width="20.140625" style="40" customWidth="1"/>
    <col min="12290" max="12290" width="11" style="40" customWidth="1"/>
    <col min="12291" max="12291" width="13.140625" style="40" customWidth="1"/>
    <col min="12292" max="12292" width="18.140625" style="40" customWidth="1"/>
    <col min="12293" max="12293" width="9.28515625" style="40" customWidth="1"/>
    <col min="12294" max="12294" width="9.42578125" style="40" customWidth="1"/>
    <col min="12295" max="12295" width="10.7109375" style="40" customWidth="1"/>
    <col min="12296" max="12296" width="21.42578125" style="40" customWidth="1"/>
    <col min="12297" max="12297" width="12.5703125" style="40" customWidth="1"/>
    <col min="12298" max="12298" width="11.85546875" style="40" customWidth="1"/>
    <col min="12299" max="12299" width="13.28515625" style="40" customWidth="1"/>
    <col min="12300" max="12544" width="11.42578125" style="40"/>
    <col min="12545" max="12545" width="20.140625" style="40" customWidth="1"/>
    <col min="12546" max="12546" width="11" style="40" customWidth="1"/>
    <col min="12547" max="12547" width="13.140625" style="40" customWidth="1"/>
    <col min="12548" max="12548" width="18.140625" style="40" customWidth="1"/>
    <col min="12549" max="12549" width="9.28515625" style="40" customWidth="1"/>
    <col min="12550" max="12550" width="9.42578125" style="40" customWidth="1"/>
    <col min="12551" max="12551" width="10.7109375" style="40" customWidth="1"/>
    <col min="12552" max="12552" width="21.42578125" style="40" customWidth="1"/>
    <col min="12553" max="12553" width="12.5703125" style="40" customWidth="1"/>
    <col min="12554" max="12554" width="11.85546875" style="40" customWidth="1"/>
    <col min="12555" max="12555" width="13.28515625" style="40" customWidth="1"/>
    <col min="12556" max="12800" width="11.42578125" style="40"/>
    <col min="12801" max="12801" width="20.140625" style="40" customWidth="1"/>
    <col min="12802" max="12802" width="11" style="40" customWidth="1"/>
    <col min="12803" max="12803" width="13.140625" style="40" customWidth="1"/>
    <col min="12804" max="12804" width="18.140625" style="40" customWidth="1"/>
    <col min="12805" max="12805" width="9.28515625" style="40" customWidth="1"/>
    <col min="12806" max="12806" width="9.42578125" style="40" customWidth="1"/>
    <col min="12807" max="12807" width="10.7109375" style="40" customWidth="1"/>
    <col min="12808" max="12808" width="21.42578125" style="40" customWidth="1"/>
    <col min="12809" max="12809" width="12.5703125" style="40" customWidth="1"/>
    <col min="12810" max="12810" width="11.85546875" style="40" customWidth="1"/>
    <col min="12811" max="12811" width="13.28515625" style="40" customWidth="1"/>
    <col min="12812" max="13056" width="11.42578125" style="40"/>
    <col min="13057" max="13057" width="20.140625" style="40" customWidth="1"/>
    <col min="13058" max="13058" width="11" style="40" customWidth="1"/>
    <col min="13059" max="13059" width="13.140625" style="40" customWidth="1"/>
    <col min="13060" max="13060" width="18.140625" style="40" customWidth="1"/>
    <col min="13061" max="13061" width="9.28515625" style="40" customWidth="1"/>
    <col min="13062" max="13062" width="9.42578125" style="40" customWidth="1"/>
    <col min="13063" max="13063" width="10.7109375" style="40" customWidth="1"/>
    <col min="13064" max="13064" width="21.42578125" style="40" customWidth="1"/>
    <col min="13065" max="13065" width="12.5703125" style="40" customWidth="1"/>
    <col min="13066" max="13066" width="11.85546875" style="40" customWidth="1"/>
    <col min="13067" max="13067" width="13.28515625" style="40" customWidth="1"/>
    <col min="13068" max="13312" width="11.42578125" style="40"/>
    <col min="13313" max="13313" width="20.140625" style="40" customWidth="1"/>
    <col min="13314" max="13314" width="11" style="40" customWidth="1"/>
    <col min="13315" max="13315" width="13.140625" style="40" customWidth="1"/>
    <col min="13316" max="13316" width="18.140625" style="40" customWidth="1"/>
    <col min="13317" max="13317" width="9.28515625" style="40" customWidth="1"/>
    <col min="13318" max="13318" width="9.42578125" style="40" customWidth="1"/>
    <col min="13319" max="13319" width="10.7109375" style="40" customWidth="1"/>
    <col min="13320" max="13320" width="21.42578125" style="40" customWidth="1"/>
    <col min="13321" max="13321" width="12.5703125" style="40" customWidth="1"/>
    <col min="13322" max="13322" width="11.85546875" style="40" customWidth="1"/>
    <col min="13323" max="13323" width="13.28515625" style="40" customWidth="1"/>
    <col min="13324" max="13568" width="11.42578125" style="40"/>
    <col min="13569" max="13569" width="20.140625" style="40" customWidth="1"/>
    <col min="13570" max="13570" width="11" style="40" customWidth="1"/>
    <col min="13571" max="13571" width="13.140625" style="40" customWidth="1"/>
    <col min="13572" max="13572" width="18.140625" style="40" customWidth="1"/>
    <col min="13573" max="13573" width="9.28515625" style="40" customWidth="1"/>
    <col min="13574" max="13574" width="9.42578125" style="40" customWidth="1"/>
    <col min="13575" max="13575" width="10.7109375" style="40" customWidth="1"/>
    <col min="13576" max="13576" width="21.42578125" style="40" customWidth="1"/>
    <col min="13577" max="13577" width="12.5703125" style="40" customWidth="1"/>
    <col min="13578" max="13578" width="11.85546875" style="40" customWidth="1"/>
    <col min="13579" max="13579" width="13.28515625" style="40" customWidth="1"/>
    <col min="13580" max="13824" width="11.42578125" style="40"/>
    <col min="13825" max="13825" width="20.140625" style="40" customWidth="1"/>
    <col min="13826" max="13826" width="11" style="40" customWidth="1"/>
    <col min="13827" max="13827" width="13.140625" style="40" customWidth="1"/>
    <col min="13828" max="13828" width="18.140625" style="40" customWidth="1"/>
    <col min="13829" max="13829" width="9.28515625" style="40" customWidth="1"/>
    <col min="13830" max="13830" width="9.42578125" style="40" customWidth="1"/>
    <col min="13831" max="13831" width="10.7109375" style="40" customWidth="1"/>
    <col min="13832" max="13832" width="21.42578125" style="40" customWidth="1"/>
    <col min="13833" max="13833" width="12.5703125" style="40" customWidth="1"/>
    <col min="13834" max="13834" width="11.85546875" style="40" customWidth="1"/>
    <col min="13835" max="13835" width="13.28515625" style="40" customWidth="1"/>
    <col min="13836" max="14080" width="11.42578125" style="40"/>
    <col min="14081" max="14081" width="20.140625" style="40" customWidth="1"/>
    <col min="14082" max="14082" width="11" style="40" customWidth="1"/>
    <col min="14083" max="14083" width="13.140625" style="40" customWidth="1"/>
    <col min="14084" max="14084" width="18.140625" style="40" customWidth="1"/>
    <col min="14085" max="14085" width="9.28515625" style="40" customWidth="1"/>
    <col min="14086" max="14086" width="9.42578125" style="40" customWidth="1"/>
    <col min="14087" max="14087" width="10.7109375" style="40" customWidth="1"/>
    <col min="14088" max="14088" width="21.42578125" style="40" customWidth="1"/>
    <col min="14089" max="14089" width="12.5703125" style="40" customWidth="1"/>
    <col min="14090" max="14090" width="11.85546875" style="40" customWidth="1"/>
    <col min="14091" max="14091" width="13.28515625" style="40" customWidth="1"/>
    <col min="14092" max="14336" width="11.42578125" style="40"/>
    <col min="14337" max="14337" width="20.140625" style="40" customWidth="1"/>
    <col min="14338" max="14338" width="11" style="40" customWidth="1"/>
    <col min="14339" max="14339" width="13.140625" style="40" customWidth="1"/>
    <col min="14340" max="14340" width="18.140625" style="40" customWidth="1"/>
    <col min="14341" max="14341" width="9.28515625" style="40" customWidth="1"/>
    <col min="14342" max="14342" width="9.42578125" style="40" customWidth="1"/>
    <col min="14343" max="14343" width="10.7109375" style="40" customWidth="1"/>
    <col min="14344" max="14344" width="21.42578125" style="40" customWidth="1"/>
    <col min="14345" max="14345" width="12.5703125" style="40" customWidth="1"/>
    <col min="14346" max="14346" width="11.85546875" style="40" customWidth="1"/>
    <col min="14347" max="14347" width="13.28515625" style="40" customWidth="1"/>
    <col min="14348" max="14592" width="11.42578125" style="40"/>
    <col min="14593" max="14593" width="20.140625" style="40" customWidth="1"/>
    <col min="14594" max="14594" width="11" style="40" customWidth="1"/>
    <col min="14595" max="14595" width="13.140625" style="40" customWidth="1"/>
    <col min="14596" max="14596" width="18.140625" style="40" customWidth="1"/>
    <col min="14597" max="14597" width="9.28515625" style="40" customWidth="1"/>
    <col min="14598" max="14598" width="9.42578125" style="40" customWidth="1"/>
    <col min="14599" max="14599" width="10.7109375" style="40" customWidth="1"/>
    <col min="14600" max="14600" width="21.42578125" style="40" customWidth="1"/>
    <col min="14601" max="14601" width="12.5703125" style="40" customWidth="1"/>
    <col min="14602" max="14602" width="11.85546875" style="40" customWidth="1"/>
    <col min="14603" max="14603" width="13.28515625" style="40" customWidth="1"/>
    <col min="14604" max="14848" width="11.42578125" style="40"/>
    <col min="14849" max="14849" width="20.140625" style="40" customWidth="1"/>
    <col min="14850" max="14850" width="11" style="40" customWidth="1"/>
    <col min="14851" max="14851" width="13.140625" style="40" customWidth="1"/>
    <col min="14852" max="14852" width="18.140625" style="40" customWidth="1"/>
    <col min="14853" max="14853" width="9.28515625" style="40" customWidth="1"/>
    <col min="14854" max="14854" width="9.42578125" style="40" customWidth="1"/>
    <col min="14855" max="14855" width="10.7109375" style="40" customWidth="1"/>
    <col min="14856" max="14856" width="21.42578125" style="40" customWidth="1"/>
    <col min="14857" max="14857" width="12.5703125" style="40" customWidth="1"/>
    <col min="14858" max="14858" width="11.85546875" style="40" customWidth="1"/>
    <col min="14859" max="14859" width="13.28515625" style="40" customWidth="1"/>
    <col min="14860" max="15104" width="11.42578125" style="40"/>
    <col min="15105" max="15105" width="20.140625" style="40" customWidth="1"/>
    <col min="15106" max="15106" width="11" style="40" customWidth="1"/>
    <col min="15107" max="15107" width="13.140625" style="40" customWidth="1"/>
    <col min="15108" max="15108" width="18.140625" style="40" customWidth="1"/>
    <col min="15109" max="15109" width="9.28515625" style="40" customWidth="1"/>
    <col min="15110" max="15110" width="9.42578125" style="40" customWidth="1"/>
    <col min="15111" max="15111" width="10.7109375" style="40" customWidth="1"/>
    <col min="15112" max="15112" width="21.42578125" style="40" customWidth="1"/>
    <col min="15113" max="15113" width="12.5703125" style="40" customWidth="1"/>
    <col min="15114" max="15114" width="11.85546875" style="40" customWidth="1"/>
    <col min="15115" max="15115" width="13.28515625" style="40" customWidth="1"/>
    <col min="15116" max="15360" width="11.42578125" style="40"/>
    <col min="15361" max="15361" width="20.140625" style="40" customWidth="1"/>
    <col min="15362" max="15362" width="11" style="40" customWidth="1"/>
    <col min="15363" max="15363" width="13.140625" style="40" customWidth="1"/>
    <col min="15364" max="15364" width="18.140625" style="40" customWidth="1"/>
    <col min="15365" max="15365" width="9.28515625" style="40" customWidth="1"/>
    <col min="15366" max="15366" width="9.42578125" style="40" customWidth="1"/>
    <col min="15367" max="15367" width="10.7109375" style="40" customWidth="1"/>
    <col min="15368" max="15368" width="21.42578125" style="40" customWidth="1"/>
    <col min="15369" max="15369" width="12.5703125" style="40" customWidth="1"/>
    <col min="15370" max="15370" width="11.85546875" style="40" customWidth="1"/>
    <col min="15371" max="15371" width="13.28515625" style="40" customWidth="1"/>
    <col min="15372" max="15616" width="11.42578125" style="40"/>
    <col min="15617" max="15617" width="20.140625" style="40" customWidth="1"/>
    <col min="15618" max="15618" width="11" style="40" customWidth="1"/>
    <col min="15619" max="15619" width="13.140625" style="40" customWidth="1"/>
    <col min="15620" max="15620" width="18.140625" style="40" customWidth="1"/>
    <col min="15621" max="15621" width="9.28515625" style="40" customWidth="1"/>
    <col min="15622" max="15622" width="9.42578125" style="40" customWidth="1"/>
    <col min="15623" max="15623" width="10.7109375" style="40" customWidth="1"/>
    <col min="15624" max="15624" width="21.42578125" style="40" customWidth="1"/>
    <col min="15625" max="15625" width="12.5703125" style="40" customWidth="1"/>
    <col min="15626" max="15626" width="11.85546875" style="40" customWidth="1"/>
    <col min="15627" max="15627" width="13.28515625" style="40" customWidth="1"/>
    <col min="15628" max="15872" width="11.42578125" style="40"/>
    <col min="15873" max="15873" width="20.140625" style="40" customWidth="1"/>
    <col min="15874" max="15874" width="11" style="40" customWidth="1"/>
    <col min="15875" max="15875" width="13.140625" style="40" customWidth="1"/>
    <col min="15876" max="15876" width="18.140625" style="40" customWidth="1"/>
    <col min="15877" max="15877" width="9.28515625" style="40" customWidth="1"/>
    <col min="15878" max="15878" width="9.42578125" style="40" customWidth="1"/>
    <col min="15879" max="15879" width="10.7109375" style="40" customWidth="1"/>
    <col min="15880" max="15880" width="21.42578125" style="40" customWidth="1"/>
    <col min="15881" max="15881" width="12.5703125" style="40" customWidth="1"/>
    <col min="15882" max="15882" width="11.85546875" style="40" customWidth="1"/>
    <col min="15883" max="15883" width="13.28515625" style="40" customWidth="1"/>
    <col min="15884" max="16128" width="11.42578125" style="40"/>
    <col min="16129" max="16129" width="20.140625" style="40" customWidth="1"/>
    <col min="16130" max="16130" width="11" style="40" customWidth="1"/>
    <col min="16131" max="16131" width="13.140625" style="40" customWidth="1"/>
    <col min="16132" max="16132" width="18.140625" style="40" customWidth="1"/>
    <col min="16133" max="16133" width="9.28515625" style="40" customWidth="1"/>
    <col min="16134" max="16134" width="9.42578125" style="40" customWidth="1"/>
    <col min="16135" max="16135" width="10.7109375" style="40" customWidth="1"/>
    <col min="16136" max="16136" width="21.42578125" style="40" customWidth="1"/>
    <col min="16137" max="16137" width="12.5703125" style="40" customWidth="1"/>
    <col min="16138" max="16138" width="11.85546875" style="40" customWidth="1"/>
    <col min="16139" max="16139" width="13.28515625" style="40" customWidth="1"/>
    <col min="16140" max="16384" width="11.42578125" style="40"/>
  </cols>
  <sheetData>
    <row r="2" spans="1:11" x14ac:dyDescent="0.2">
      <c r="A2" s="155"/>
      <c r="B2" s="156" t="s">
        <v>92</v>
      </c>
      <c r="C2" s="156"/>
      <c r="D2" s="156"/>
      <c r="E2" s="156"/>
      <c r="F2" s="156"/>
      <c r="G2" s="156"/>
      <c r="H2" s="155"/>
    </row>
    <row r="3" spans="1:11" ht="12.75" customHeight="1" x14ac:dyDescent="0.2">
      <c r="A3" s="155"/>
      <c r="B3" s="157" t="s">
        <v>72</v>
      </c>
      <c r="C3" s="157"/>
      <c r="D3" s="157"/>
      <c r="E3" s="157"/>
      <c r="F3" s="157"/>
      <c r="G3" s="157"/>
      <c r="H3" s="155"/>
    </row>
    <row r="4" spans="1:11" x14ac:dyDescent="0.2">
      <c r="A4" s="155"/>
      <c r="B4" s="157"/>
      <c r="C4" s="157"/>
      <c r="D4" s="157"/>
      <c r="E4" s="157"/>
      <c r="F4" s="157"/>
      <c r="G4" s="157"/>
      <c r="H4" s="155"/>
    </row>
    <row r="5" spans="1:11" x14ac:dyDescent="0.2">
      <c r="A5" s="155"/>
      <c r="B5" s="157"/>
      <c r="C5" s="157"/>
      <c r="D5" s="157"/>
      <c r="E5" s="157"/>
      <c r="F5" s="157"/>
      <c r="G5" s="157"/>
      <c r="H5" s="155"/>
    </row>
    <row r="6" spans="1:11" x14ac:dyDescent="0.2">
      <c r="A6" s="155"/>
      <c r="B6" s="157"/>
      <c r="C6" s="157"/>
      <c r="D6" s="157"/>
      <c r="E6" s="157"/>
      <c r="F6" s="157"/>
      <c r="G6" s="157"/>
      <c r="H6" s="155"/>
    </row>
    <row r="7" spans="1:11" s="42" customFormat="1" ht="12.75" customHeight="1" x14ac:dyDescent="0.2">
      <c r="A7" s="155"/>
      <c r="B7" s="157" t="s">
        <v>73</v>
      </c>
      <c r="C7" s="157"/>
      <c r="D7" s="156" t="s">
        <v>91</v>
      </c>
      <c r="E7" s="156"/>
      <c r="F7" s="156" t="s">
        <v>71</v>
      </c>
      <c r="G7" s="156"/>
      <c r="H7" s="155"/>
      <c r="K7" s="43"/>
    </row>
    <row r="8" spans="1:11" ht="31.5" customHeight="1" x14ac:dyDescent="0.2">
      <c r="A8" s="155"/>
      <c r="B8" s="157"/>
      <c r="C8" s="157"/>
      <c r="D8" s="156"/>
      <c r="E8" s="156"/>
      <c r="F8" s="156"/>
      <c r="G8" s="156"/>
      <c r="H8" s="155"/>
    </row>
    <row r="9" spans="1:11" ht="27.75" customHeight="1" x14ac:dyDescent="0.2">
      <c r="A9" s="153" t="s">
        <v>93</v>
      </c>
      <c r="B9" s="153"/>
      <c r="C9" s="153"/>
      <c r="D9" s="153"/>
      <c r="E9" s="153"/>
      <c r="F9" s="153"/>
      <c r="G9" s="153"/>
      <c r="H9" s="153"/>
    </row>
    <row r="10" spans="1:11" ht="24" customHeight="1" x14ac:dyDescent="0.2">
      <c r="A10" s="158" t="s">
        <v>94</v>
      </c>
      <c r="B10" s="159"/>
      <c r="C10" s="159"/>
      <c r="D10" s="159"/>
      <c r="E10" s="159"/>
      <c r="F10" s="159"/>
      <c r="G10" s="159"/>
      <c r="H10" s="159"/>
    </row>
    <row r="11" spans="1:11" x14ac:dyDescent="0.2">
      <c r="A11" s="45" t="s">
        <v>95</v>
      </c>
      <c r="B11" s="44"/>
      <c r="C11" s="44"/>
      <c r="D11" s="44"/>
      <c r="E11" s="44"/>
      <c r="F11" s="44"/>
      <c r="G11" s="44"/>
    </row>
    <row r="12" spans="1:11" ht="12" customHeight="1" x14ac:dyDescent="0.2">
      <c r="A12" s="45"/>
      <c r="B12" s="44"/>
      <c r="C12" s="44"/>
      <c r="D12" s="44"/>
      <c r="E12" s="44"/>
      <c r="F12" s="44"/>
      <c r="G12" s="44"/>
    </row>
    <row r="13" spans="1:11" x14ac:dyDescent="0.2">
      <c r="A13" s="44" t="s">
        <v>74</v>
      </c>
      <c r="B13" s="44"/>
      <c r="C13" s="92">
        <v>2</v>
      </c>
      <c r="D13" s="44" t="s">
        <v>0</v>
      </c>
      <c r="E13" s="44"/>
      <c r="F13" s="44"/>
      <c r="G13" s="44"/>
      <c r="K13" s="40"/>
    </row>
    <row r="14" spans="1:11" x14ac:dyDescent="0.2">
      <c r="A14" s="44" t="s">
        <v>75</v>
      </c>
      <c r="B14" s="44"/>
      <c r="C14" s="92">
        <v>0.8</v>
      </c>
      <c r="D14" s="44" t="s">
        <v>86</v>
      </c>
      <c r="E14" s="44"/>
      <c r="F14" s="44"/>
      <c r="G14" s="44"/>
      <c r="K14" s="40"/>
    </row>
    <row r="15" spans="1:11" x14ac:dyDescent="0.2">
      <c r="A15" s="44" t="s">
        <v>87</v>
      </c>
      <c r="B15" s="44"/>
      <c r="C15" s="92">
        <v>0.54500000000000004</v>
      </c>
      <c r="D15" s="44" t="s">
        <v>0</v>
      </c>
      <c r="E15" s="44"/>
      <c r="F15" s="44"/>
      <c r="G15" s="44"/>
      <c r="K15" s="40"/>
    </row>
    <row r="16" spans="1:11" x14ac:dyDescent="0.2">
      <c r="A16" s="44" t="s">
        <v>88</v>
      </c>
      <c r="B16" s="44"/>
      <c r="C16" s="89">
        <f>C13*C14*C15</f>
        <v>0.87200000000000011</v>
      </c>
      <c r="D16" s="44" t="s">
        <v>89</v>
      </c>
      <c r="E16" s="44"/>
      <c r="F16" s="44"/>
      <c r="G16" s="44"/>
      <c r="K16" s="40"/>
    </row>
    <row r="17" spans="1:11" x14ac:dyDescent="0.2">
      <c r="A17" s="44"/>
      <c r="B17" s="44"/>
      <c r="C17" s="89"/>
      <c r="D17" s="44"/>
      <c r="E17" s="44"/>
      <c r="F17" s="44"/>
      <c r="G17" s="44"/>
      <c r="K17" s="40"/>
    </row>
    <row r="18" spans="1:11" ht="47.25" customHeight="1" x14ac:dyDescent="0.2">
      <c r="A18" s="154" t="s">
        <v>96</v>
      </c>
      <c r="B18" s="154"/>
      <c r="C18" s="154"/>
      <c r="D18" s="154"/>
      <c r="E18" s="154"/>
      <c r="F18" s="154"/>
      <c r="G18" s="154"/>
      <c r="H18" s="154"/>
      <c r="K18" s="40"/>
    </row>
    <row r="19" spans="1:11" x14ac:dyDescent="0.2">
      <c r="A19" s="45"/>
      <c r="B19" s="44"/>
      <c r="C19" s="44"/>
      <c r="D19" s="44"/>
      <c r="E19" s="44"/>
      <c r="F19" s="44"/>
      <c r="G19" s="44"/>
      <c r="K19" s="40"/>
    </row>
    <row r="20" spans="1:11" x14ac:dyDescent="0.2">
      <c r="A20" s="45" t="s">
        <v>97</v>
      </c>
      <c r="B20" s="44"/>
      <c r="C20" s="44"/>
      <c r="D20" s="44"/>
      <c r="E20" s="44"/>
      <c r="F20" s="44"/>
      <c r="G20" s="44"/>
      <c r="K20" s="40"/>
    </row>
    <row r="21" spans="1:11" x14ac:dyDescent="0.2">
      <c r="A21" s="44"/>
      <c r="B21" s="44"/>
      <c r="C21" s="44"/>
      <c r="D21" s="44"/>
      <c r="E21" s="44"/>
      <c r="F21" s="44"/>
      <c r="G21" s="44"/>
      <c r="K21" s="40"/>
    </row>
    <row r="22" spans="1:11" ht="12.75" customHeight="1" x14ac:dyDescent="0.2">
      <c r="A22" s="160" t="s">
        <v>76</v>
      </c>
      <c r="B22" s="161"/>
      <c r="C22" s="161"/>
      <c r="D22" s="161"/>
      <c r="E22" s="161"/>
      <c r="F22" s="161"/>
      <c r="G22" s="161"/>
      <c r="H22" s="161"/>
      <c r="K22" s="40"/>
    </row>
    <row r="23" spans="1:11" x14ac:dyDescent="0.2">
      <c r="A23" s="47"/>
      <c r="B23" s="48"/>
      <c r="C23" s="48"/>
      <c r="D23" s="48"/>
      <c r="E23" s="48"/>
      <c r="K23" s="40"/>
    </row>
    <row r="24" spans="1:11" x14ac:dyDescent="0.2">
      <c r="A24" s="162" t="s">
        <v>90</v>
      </c>
      <c r="B24" s="162"/>
      <c r="C24" s="162"/>
      <c r="D24" s="162"/>
      <c r="E24" s="162"/>
      <c r="F24" s="162"/>
      <c r="G24" s="162"/>
      <c r="H24" s="162"/>
      <c r="K24" s="40"/>
    </row>
    <row r="25" spans="1:11" x14ac:dyDescent="0.2">
      <c r="A25" s="48" t="s">
        <v>11</v>
      </c>
      <c r="B25" s="48"/>
      <c r="C25" s="48"/>
      <c r="D25" s="48"/>
      <c r="E25" s="48"/>
      <c r="K25" s="40"/>
    </row>
    <row r="26" spans="1:11" x14ac:dyDescent="0.2">
      <c r="A26" s="47"/>
      <c r="B26" s="48"/>
      <c r="C26" s="48"/>
      <c r="D26" s="48"/>
      <c r="E26" s="48"/>
      <c r="K26" s="40"/>
    </row>
    <row r="27" spans="1:11" x14ac:dyDescent="0.2">
      <c r="A27" s="48" t="s">
        <v>77</v>
      </c>
      <c r="B27" s="48"/>
      <c r="C27" s="48"/>
      <c r="D27" s="48"/>
      <c r="E27" s="48"/>
      <c r="K27" s="40"/>
    </row>
    <row r="28" spans="1:11" x14ac:dyDescent="0.2">
      <c r="A28" s="48" t="s">
        <v>78</v>
      </c>
      <c r="B28" s="48"/>
      <c r="C28" s="48">
        <v>4.4999999999999998E-2</v>
      </c>
      <c r="D28" s="48" t="s">
        <v>0</v>
      </c>
      <c r="E28" s="48"/>
      <c r="K28" s="40"/>
    </row>
    <row r="29" spans="1:11" x14ac:dyDescent="0.2">
      <c r="A29" s="48"/>
      <c r="B29" s="48"/>
      <c r="C29" s="48"/>
      <c r="D29" s="48"/>
      <c r="E29" s="48"/>
      <c r="K29" s="40"/>
    </row>
    <row r="30" spans="1:11" x14ac:dyDescent="0.2">
      <c r="A30" s="44"/>
      <c r="B30" s="44"/>
      <c r="C30" s="44"/>
      <c r="D30" s="44"/>
      <c r="E30" s="44"/>
      <c r="F30" s="44"/>
      <c r="G30" s="44"/>
      <c r="K30" s="40"/>
    </row>
    <row r="31" spans="1:11" x14ac:dyDescent="0.2">
      <c r="A31" s="44"/>
      <c r="B31" s="47" t="s">
        <v>79</v>
      </c>
      <c r="C31" s="47"/>
      <c r="D31" s="45"/>
      <c r="E31" s="127">
        <f>1.43*((C28)^(5/2))</f>
        <v>6.1428133848628365E-4</v>
      </c>
      <c r="F31" s="88" t="s">
        <v>27</v>
      </c>
      <c r="G31" s="128">
        <f>+E31*1000</f>
        <v>0.61428133848628363</v>
      </c>
      <c r="K31" s="40"/>
    </row>
    <row r="32" spans="1:11" x14ac:dyDescent="0.2">
      <c r="A32" s="44"/>
      <c r="B32" s="44"/>
      <c r="C32" s="44"/>
      <c r="D32" s="44"/>
      <c r="E32" s="44"/>
      <c r="F32" s="44"/>
      <c r="G32" s="44"/>
      <c r="K32" s="40"/>
    </row>
    <row r="33" spans="1:11" ht="30.75" customHeight="1" x14ac:dyDescent="0.2">
      <c r="A33" s="154" t="s">
        <v>99</v>
      </c>
      <c r="B33" s="154"/>
      <c r="C33" s="154"/>
      <c r="D33" s="154"/>
      <c r="E33" s="154"/>
      <c r="F33" s="154"/>
      <c r="G33" s="154"/>
      <c r="H33" s="154"/>
      <c r="K33" s="40"/>
    </row>
    <row r="34" spans="1:11" x14ac:dyDescent="0.2">
      <c r="A34" s="44"/>
      <c r="B34" s="44"/>
      <c r="C34" s="44"/>
      <c r="D34" s="44"/>
      <c r="E34" s="44"/>
      <c r="F34" s="44"/>
      <c r="G34" s="44"/>
      <c r="K34" s="40"/>
    </row>
    <row r="35" spans="1:11" x14ac:dyDescent="0.2">
      <c r="A35" s="45" t="s">
        <v>98</v>
      </c>
      <c r="B35" s="44"/>
      <c r="C35" s="44"/>
      <c r="D35" s="44"/>
      <c r="E35" s="44"/>
      <c r="F35" s="44"/>
      <c r="G35" s="44"/>
      <c r="K35" s="40"/>
    </row>
    <row r="36" spans="1:11" x14ac:dyDescent="0.2">
      <c r="A36" s="44"/>
      <c r="B36" s="44"/>
      <c r="C36" s="44"/>
      <c r="D36" s="44"/>
      <c r="E36" s="44"/>
      <c r="F36" s="44"/>
      <c r="G36" s="44"/>
      <c r="K36" s="40"/>
    </row>
    <row r="37" spans="1:11" x14ac:dyDescent="0.2">
      <c r="A37" s="162" t="s">
        <v>83</v>
      </c>
      <c r="B37" s="162"/>
      <c r="C37" s="162"/>
      <c r="D37" s="162"/>
      <c r="E37" s="162"/>
      <c r="F37" s="162"/>
      <c r="G37" s="162"/>
      <c r="K37" s="40"/>
    </row>
    <row r="38" spans="1:11" x14ac:dyDescent="0.2">
      <c r="A38" s="44"/>
      <c r="B38" s="44"/>
      <c r="C38" s="44"/>
      <c r="D38" s="44"/>
      <c r="E38" s="44"/>
      <c r="F38" s="44"/>
      <c r="G38" s="44"/>
      <c r="K38" s="40"/>
    </row>
    <row r="39" spans="1:11" x14ac:dyDescent="0.2">
      <c r="A39" s="48" t="s">
        <v>80</v>
      </c>
      <c r="B39" s="48"/>
      <c r="C39" s="48">
        <f>4*0.0254</f>
        <v>0.1016</v>
      </c>
      <c r="D39" s="48" t="s">
        <v>0</v>
      </c>
      <c r="E39" s="44"/>
      <c r="F39" s="44"/>
      <c r="G39" s="44"/>
      <c r="K39" s="40"/>
    </row>
    <row r="40" spans="1:11" x14ac:dyDescent="0.2">
      <c r="A40" s="48" t="s">
        <v>81</v>
      </c>
      <c r="B40" s="48"/>
      <c r="C40" s="48">
        <f>4*0.0254</f>
        <v>0.1016</v>
      </c>
      <c r="D40" s="48" t="s">
        <v>0</v>
      </c>
      <c r="E40" s="44"/>
      <c r="F40" s="44"/>
      <c r="G40" s="44"/>
      <c r="K40" s="40"/>
    </row>
    <row r="41" spans="1:11" x14ac:dyDescent="0.2">
      <c r="A41" s="44"/>
      <c r="B41" s="44"/>
      <c r="C41" s="44"/>
      <c r="D41" s="44"/>
      <c r="E41" s="44"/>
      <c r="F41" s="44"/>
      <c r="G41" s="44"/>
      <c r="K41" s="40"/>
    </row>
    <row r="42" spans="1:11" x14ac:dyDescent="0.2">
      <c r="A42" s="44"/>
      <c r="B42" s="44"/>
      <c r="C42" s="88" t="s">
        <v>82</v>
      </c>
      <c r="D42" s="93">
        <f>1.518*((C39)^0.693)*C40^1.807</f>
        <v>4.9946612818570456E-3</v>
      </c>
      <c r="E42" s="44" t="s">
        <v>84</v>
      </c>
      <c r="F42" s="44"/>
      <c r="G42" s="44"/>
      <c r="K42" s="40"/>
    </row>
    <row r="43" spans="1:11" x14ac:dyDescent="0.2">
      <c r="A43" s="44"/>
      <c r="B43" s="44"/>
      <c r="C43" s="44"/>
      <c r="D43" s="129">
        <f>D42*1000</f>
        <v>4.9946612818570459</v>
      </c>
      <c r="E43" s="44" t="s">
        <v>85</v>
      </c>
      <c r="F43" s="44"/>
      <c r="G43" s="44"/>
      <c r="K43" s="40"/>
    </row>
    <row r="44" spans="1:11" x14ac:dyDescent="0.2">
      <c r="A44" s="44"/>
      <c r="B44" s="44"/>
      <c r="C44" s="44"/>
      <c r="D44" s="44"/>
      <c r="E44" s="44"/>
      <c r="F44" s="44"/>
      <c r="G44" s="44"/>
      <c r="K44" s="40"/>
    </row>
    <row r="45" spans="1:11" x14ac:dyDescent="0.2">
      <c r="A45" s="44"/>
      <c r="B45" s="44"/>
      <c r="C45" s="44"/>
      <c r="D45" s="44"/>
      <c r="E45" s="44"/>
      <c r="F45" s="44"/>
      <c r="G45" s="44"/>
      <c r="K45" s="40"/>
    </row>
    <row r="46" spans="1:11" x14ac:dyDescent="0.2">
      <c r="A46" s="160" t="s">
        <v>100</v>
      </c>
      <c r="B46" s="161"/>
      <c r="C46" s="161"/>
      <c r="D46" s="161"/>
      <c r="E46" s="161"/>
      <c r="F46" s="161"/>
      <c r="G46" s="161"/>
      <c r="H46" s="161"/>
      <c r="K46" s="40"/>
    </row>
    <row r="47" spans="1:11" x14ac:dyDescent="0.2">
      <c r="A47" s="44"/>
      <c r="B47" s="44"/>
      <c r="C47" s="44"/>
      <c r="D47" s="44"/>
      <c r="E47" s="44"/>
      <c r="F47" s="44"/>
      <c r="G47" s="44"/>
    </row>
    <row r="48" spans="1:11" x14ac:dyDescent="0.2">
      <c r="A48" s="45"/>
      <c r="B48" s="44"/>
      <c r="C48" s="44"/>
      <c r="D48" s="44"/>
      <c r="E48" s="44"/>
      <c r="F48" s="44"/>
      <c r="G48" s="44"/>
    </row>
    <row r="49" spans="1:11" x14ac:dyDescent="0.2">
      <c r="A49" s="164"/>
      <c r="B49" s="164"/>
      <c r="C49" s="164"/>
      <c r="D49" s="164"/>
      <c r="E49" s="49"/>
      <c r="G49" s="44"/>
    </row>
    <row r="50" spans="1:11" x14ac:dyDescent="0.2">
      <c r="A50" s="50"/>
      <c r="B50" s="50"/>
      <c r="C50" s="50"/>
      <c r="D50" s="50"/>
      <c r="E50" s="51"/>
      <c r="F50" s="52"/>
      <c r="G50" s="44"/>
      <c r="K50" s="53"/>
    </row>
    <row r="51" spans="1:11" x14ac:dyDescent="0.2">
      <c r="A51" s="50"/>
      <c r="B51" s="54"/>
      <c r="C51" s="54"/>
      <c r="D51" s="44"/>
      <c r="E51" s="44"/>
      <c r="F51" s="44"/>
      <c r="G51" s="44"/>
    </row>
    <row r="52" spans="1:11" x14ac:dyDescent="0.2">
      <c r="A52" s="50"/>
      <c r="B52" s="55"/>
      <c r="C52" s="56"/>
      <c r="D52" s="44"/>
      <c r="E52" s="44"/>
      <c r="F52" s="44"/>
      <c r="G52" s="44"/>
      <c r="K52" s="57"/>
    </row>
    <row r="53" spans="1:11" x14ac:dyDescent="0.2">
      <c r="A53" s="50"/>
      <c r="B53" s="58"/>
      <c r="C53" s="58"/>
      <c r="D53" s="59"/>
      <c r="E53" s="44"/>
      <c r="F53" s="44"/>
      <c r="G53" s="44"/>
      <c r="K53" s="60"/>
    </row>
    <row r="54" spans="1:11" x14ac:dyDescent="0.2">
      <c r="A54" s="50"/>
      <c r="B54" s="61"/>
      <c r="C54" s="62"/>
      <c r="D54" s="63"/>
      <c r="E54" s="44"/>
      <c r="F54" s="44"/>
      <c r="G54" s="44"/>
    </row>
    <row r="55" spans="1:11" x14ac:dyDescent="0.2">
      <c r="A55" s="64"/>
      <c r="B55" s="65"/>
      <c r="C55" s="54"/>
      <c r="D55" s="44"/>
      <c r="E55" s="44"/>
      <c r="F55" s="44"/>
      <c r="G55" s="44"/>
    </row>
    <row r="56" spans="1:11" x14ac:dyDescent="0.2">
      <c r="A56" s="44"/>
      <c r="B56" s="44"/>
      <c r="C56" s="44"/>
      <c r="D56" s="44"/>
      <c r="E56" s="44"/>
      <c r="F56" s="44"/>
      <c r="G56" s="44"/>
    </row>
    <row r="57" spans="1:11" x14ac:dyDescent="0.2">
      <c r="A57" s="165"/>
      <c r="B57" s="165"/>
      <c r="C57" s="165"/>
      <c r="D57" s="165"/>
      <c r="E57" s="165"/>
      <c r="F57" s="165"/>
      <c r="G57" s="165"/>
      <c r="H57" s="165"/>
    </row>
    <row r="58" spans="1:11" x14ac:dyDescent="0.2">
      <c r="A58" s="44"/>
      <c r="B58" s="44"/>
      <c r="C58" s="44"/>
      <c r="D58" s="44"/>
      <c r="E58" s="44"/>
      <c r="F58" s="44"/>
      <c r="G58" s="44"/>
    </row>
    <row r="59" spans="1:11" x14ac:dyDescent="0.2">
      <c r="A59" s="44"/>
      <c r="B59" s="44"/>
      <c r="C59" s="44"/>
      <c r="D59" s="44"/>
      <c r="E59" s="44"/>
      <c r="F59" s="44"/>
      <c r="G59" s="44"/>
    </row>
    <row r="60" spans="1:11" x14ac:dyDescent="0.2">
      <c r="A60" s="44"/>
      <c r="B60" s="44"/>
      <c r="C60" s="44"/>
      <c r="D60" s="44"/>
      <c r="E60" s="44"/>
      <c r="F60" s="44"/>
      <c r="G60" s="44"/>
    </row>
    <row r="61" spans="1:11" x14ac:dyDescent="0.2">
      <c r="A61" s="45"/>
      <c r="B61" s="44"/>
      <c r="C61" s="44"/>
      <c r="D61" s="44"/>
      <c r="E61" s="44"/>
      <c r="F61" s="44"/>
      <c r="G61" s="44"/>
    </row>
    <row r="62" spans="1:11" x14ac:dyDescent="0.2">
      <c r="A62" s="44"/>
      <c r="B62" s="44"/>
      <c r="C62" s="44"/>
      <c r="D62" s="44"/>
      <c r="E62" s="44"/>
      <c r="F62" s="44"/>
      <c r="G62" s="44"/>
    </row>
    <row r="63" spans="1:11" x14ac:dyDescent="0.2">
      <c r="A63" s="44"/>
      <c r="B63" s="44"/>
      <c r="C63" s="44"/>
      <c r="D63" s="44"/>
      <c r="E63" s="44"/>
      <c r="F63" s="44"/>
      <c r="G63" s="44"/>
      <c r="K63" s="40"/>
    </row>
    <row r="64" spans="1:11" x14ac:dyDescent="0.2">
      <c r="A64" s="44"/>
      <c r="B64" s="44"/>
      <c r="C64" s="66"/>
      <c r="D64" s="50"/>
      <c r="E64" s="66"/>
      <c r="G64" s="44"/>
      <c r="K64" s="40"/>
    </row>
    <row r="65" spans="1:11" x14ac:dyDescent="0.2">
      <c r="A65" s="44"/>
      <c r="B65" s="44"/>
      <c r="C65" s="66"/>
      <c r="D65" s="51"/>
      <c r="E65" s="44"/>
      <c r="F65" s="44"/>
      <c r="G65" s="44"/>
      <c r="K65" s="40"/>
    </row>
    <row r="66" spans="1:11" x14ac:dyDescent="0.2">
      <c r="A66" s="44"/>
      <c r="B66" s="44"/>
      <c r="C66" s="51"/>
      <c r="D66" s="52"/>
      <c r="E66" s="44"/>
      <c r="F66" s="44"/>
      <c r="G66" s="44"/>
      <c r="K66" s="40"/>
    </row>
    <row r="67" spans="1:11" x14ac:dyDescent="0.2">
      <c r="A67" s="44"/>
      <c r="B67" s="44"/>
      <c r="C67" s="51"/>
      <c r="D67" s="52"/>
      <c r="E67" s="44"/>
      <c r="F67" s="44"/>
      <c r="G67" s="44"/>
      <c r="K67" s="40"/>
    </row>
    <row r="68" spans="1:11" x14ac:dyDescent="0.2">
      <c r="A68" s="44"/>
      <c r="B68" s="44"/>
      <c r="C68" s="51"/>
      <c r="D68" s="44"/>
      <c r="E68" s="44"/>
      <c r="F68" s="44"/>
      <c r="G68" s="44"/>
      <c r="K68" s="40"/>
    </row>
    <row r="69" spans="1:11" x14ac:dyDescent="0.2">
      <c r="A69" s="45"/>
      <c r="B69" s="44"/>
      <c r="C69" s="44"/>
      <c r="D69" s="44"/>
      <c r="E69" s="44"/>
      <c r="F69" s="44"/>
      <c r="G69" s="44"/>
      <c r="K69" s="40"/>
    </row>
    <row r="70" spans="1:11" x14ac:dyDescent="0.2">
      <c r="A70" s="50"/>
      <c r="B70" s="67"/>
      <c r="C70" s="44"/>
      <c r="D70" s="44"/>
      <c r="E70" s="44"/>
      <c r="F70" s="44"/>
      <c r="G70" s="44"/>
      <c r="K70" s="40"/>
    </row>
    <row r="71" spans="1:11" x14ac:dyDescent="0.2">
      <c r="A71" s="50"/>
      <c r="B71" s="68"/>
      <c r="C71" s="44"/>
      <c r="D71" s="44"/>
      <c r="E71" s="44"/>
      <c r="F71" s="44"/>
      <c r="G71" s="44"/>
      <c r="K71" s="40"/>
    </row>
    <row r="72" spans="1:11" x14ac:dyDescent="0.2">
      <c r="A72" s="45"/>
      <c r="B72" s="44"/>
      <c r="C72" s="44"/>
      <c r="D72" s="44"/>
      <c r="E72" s="44"/>
      <c r="F72" s="44"/>
      <c r="G72" s="44"/>
      <c r="K72" s="40"/>
    </row>
    <row r="73" spans="1:11" x14ac:dyDescent="0.2">
      <c r="A73" s="45"/>
      <c r="B73" s="44"/>
      <c r="C73" s="44"/>
      <c r="D73" s="44"/>
      <c r="E73" s="44"/>
      <c r="F73" s="44"/>
      <c r="G73" s="44"/>
      <c r="K73" s="40"/>
    </row>
    <row r="74" spans="1:11" x14ac:dyDescent="0.2">
      <c r="A74" s="44"/>
      <c r="B74" s="44"/>
      <c r="C74" s="44"/>
      <c r="D74" s="49"/>
      <c r="E74" s="51"/>
      <c r="G74" s="44"/>
      <c r="K74" s="40"/>
    </row>
    <row r="75" spans="1:11" x14ac:dyDescent="0.2">
      <c r="A75" s="44"/>
      <c r="B75" s="44"/>
      <c r="C75" s="44"/>
      <c r="D75" s="66"/>
      <c r="E75" s="52"/>
      <c r="G75" s="44"/>
      <c r="K75" s="40"/>
    </row>
    <row r="76" spans="1:11" x14ac:dyDescent="0.2">
      <c r="A76" s="44"/>
      <c r="B76" s="44"/>
      <c r="D76" s="66"/>
      <c r="E76" s="52"/>
      <c r="G76" s="44"/>
      <c r="K76" s="40"/>
    </row>
    <row r="77" spans="1:11" x14ac:dyDescent="0.2">
      <c r="A77" s="44"/>
      <c r="B77" s="44"/>
      <c r="D77" s="66"/>
      <c r="E77" s="52"/>
      <c r="G77" s="44"/>
      <c r="K77" s="40"/>
    </row>
    <row r="78" spans="1:11" x14ac:dyDescent="0.2">
      <c r="A78" s="44"/>
      <c r="B78" s="44"/>
      <c r="D78" s="66"/>
      <c r="E78" s="66"/>
      <c r="G78" s="44"/>
      <c r="K78" s="40"/>
    </row>
    <row r="79" spans="1:11" x14ac:dyDescent="0.2">
      <c r="A79" s="44"/>
      <c r="B79" s="44"/>
      <c r="D79" s="66"/>
      <c r="E79" s="52"/>
      <c r="G79" s="44"/>
      <c r="K79" s="40"/>
    </row>
    <row r="80" spans="1:11" x14ac:dyDescent="0.2">
      <c r="A80" s="44"/>
      <c r="B80" s="44"/>
      <c r="D80" s="66"/>
      <c r="E80" s="52"/>
      <c r="G80" s="44"/>
      <c r="K80" s="40"/>
    </row>
    <row r="81" spans="1:11" x14ac:dyDescent="0.2">
      <c r="A81" s="44"/>
      <c r="B81" s="44"/>
      <c r="D81" s="66"/>
      <c r="E81" s="52"/>
      <c r="G81" s="44"/>
      <c r="K81" s="40"/>
    </row>
    <row r="82" spans="1:11" x14ac:dyDescent="0.2">
      <c r="A82" s="44"/>
      <c r="B82" s="44"/>
      <c r="D82" s="69"/>
      <c r="E82" s="52"/>
      <c r="G82" s="44"/>
      <c r="K82" s="40"/>
    </row>
    <row r="83" spans="1:11" x14ac:dyDescent="0.2">
      <c r="A83" s="44"/>
      <c r="B83" s="44"/>
      <c r="C83" s="70"/>
      <c r="D83" s="71"/>
      <c r="E83" s="45"/>
      <c r="F83" s="44"/>
      <c r="K83" s="40"/>
    </row>
    <row r="84" spans="1:11" x14ac:dyDescent="0.2">
      <c r="A84" s="164"/>
      <c r="B84" s="164"/>
      <c r="C84" s="72"/>
      <c r="D84" s="44"/>
      <c r="E84" s="44"/>
      <c r="F84" s="44"/>
      <c r="G84" s="44"/>
      <c r="K84" s="40"/>
    </row>
    <row r="85" spans="1:11" x14ac:dyDescent="0.2">
      <c r="A85" s="164"/>
      <c r="B85" s="164"/>
      <c r="C85" s="73"/>
      <c r="D85" s="166"/>
      <c r="E85" s="167"/>
      <c r="F85" s="167"/>
      <c r="G85" s="167"/>
      <c r="H85" s="167"/>
      <c r="K85" s="40"/>
    </row>
    <row r="86" spans="1:11" x14ac:dyDescent="0.2">
      <c r="B86" s="50"/>
      <c r="C86" s="74"/>
      <c r="D86" s="75"/>
      <c r="E86" s="76"/>
      <c r="F86" s="76"/>
      <c r="G86" s="76"/>
      <c r="H86" s="76"/>
      <c r="K86" s="40"/>
    </row>
    <row r="87" spans="1:11" x14ac:dyDescent="0.2">
      <c r="B87" s="50"/>
      <c r="C87" s="77"/>
      <c r="D87" s="63"/>
      <c r="E87" s="76"/>
      <c r="F87" s="76"/>
      <c r="G87" s="76"/>
      <c r="H87" s="76"/>
      <c r="K87" s="40"/>
    </row>
    <row r="88" spans="1:11" x14ac:dyDescent="0.2">
      <c r="B88" s="50"/>
      <c r="C88" s="78"/>
      <c r="D88" s="63"/>
      <c r="E88" s="76"/>
      <c r="F88" s="76"/>
      <c r="G88" s="76"/>
      <c r="H88" s="76"/>
      <c r="K88" s="40"/>
    </row>
    <row r="89" spans="1:11" x14ac:dyDescent="0.2">
      <c r="A89" s="164"/>
      <c r="B89" s="164"/>
      <c r="C89" s="79"/>
      <c r="D89" s="51"/>
      <c r="F89" s="44"/>
      <c r="G89" s="44"/>
      <c r="H89" s="76"/>
      <c r="K89" s="40"/>
    </row>
    <row r="90" spans="1:11" x14ac:dyDescent="0.2">
      <c r="A90" s="44"/>
      <c r="B90" s="44"/>
      <c r="C90" s="80"/>
      <c r="D90" s="71"/>
      <c r="G90" s="44"/>
      <c r="H90" s="76"/>
      <c r="K90" s="40"/>
    </row>
    <row r="91" spans="1:11" x14ac:dyDescent="0.2">
      <c r="A91" s="45"/>
      <c r="B91" s="44"/>
      <c r="C91" s="44"/>
      <c r="D91" s="44"/>
      <c r="E91" s="44"/>
      <c r="F91" s="44"/>
      <c r="G91" s="44"/>
      <c r="K91" s="40"/>
    </row>
    <row r="92" spans="1:11" x14ac:dyDescent="0.2">
      <c r="A92" s="44"/>
      <c r="B92" s="44"/>
      <c r="C92" s="44"/>
      <c r="D92" s="44"/>
      <c r="E92" s="44"/>
      <c r="F92" s="44"/>
      <c r="G92" s="44"/>
      <c r="K92" s="40"/>
    </row>
    <row r="93" spans="1:11" x14ac:dyDescent="0.2">
      <c r="A93" s="168"/>
      <c r="B93" s="168"/>
      <c r="C93" s="168"/>
      <c r="D93" s="168"/>
      <c r="E93" s="168"/>
      <c r="F93" s="168"/>
      <c r="G93" s="168"/>
      <c r="H93" s="168"/>
      <c r="K93" s="40"/>
    </row>
    <row r="94" spans="1:11" x14ac:dyDescent="0.2">
      <c r="A94" s="81"/>
      <c r="B94" s="82"/>
      <c r="C94" s="82"/>
      <c r="D94" s="82"/>
      <c r="E94" s="82"/>
      <c r="F94" s="82"/>
      <c r="G94" s="44"/>
      <c r="K94" s="40"/>
    </row>
    <row r="95" spans="1:11" x14ac:dyDescent="0.2">
      <c r="A95" s="160"/>
      <c r="B95" s="160"/>
      <c r="C95" s="160"/>
      <c r="D95" s="160"/>
      <c r="E95" s="160"/>
      <c r="F95" s="160"/>
      <c r="G95" s="160"/>
      <c r="H95" s="160"/>
      <c r="K95" s="40"/>
    </row>
    <row r="96" spans="1:11" x14ac:dyDescent="0.2">
      <c r="A96" s="83"/>
      <c r="B96" s="84"/>
      <c r="C96" s="84"/>
      <c r="D96" s="84"/>
      <c r="E96" s="84"/>
      <c r="F96" s="84"/>
      <c r="G96" s="44"/>
      <c r="K96" s="40"/>
    </row>
    <row r="97" spans="1:11" x14ac:dyDescent="0.2">
      <c r="A97" s="168"/>
      <c r="B97" s="169"/>
      <c r="C97" s="169"/>
      <c r="D97" s="169"/>
      <c r="E97" s="169"/>
      <c r="F97" s="169"/>
      <c r="G97" s="44"/>
      <c r="K97" s="40"/>
    </row>
    <row r="98" spans="1:11" x14ac:dyDescent="0.2">
      <c r="A98" s="85"/>
      <c r="B98" s="86"/>
      <c r="C98" s="86"/>
      <c r="D98" s="86"/>
      <c r="E98" s="86"/>
      <c r="F98" s="86"/>
      <c r="G98" s="44"/>
      <c r="K98" s="40"/>
    </row>
    <row r="99" spans="1:11" x14ac:dyDescent="0.2">
      <c r="A99" s="160"/>
      <c r="B99" s="160"/>
      <c r="C99" s="160"/>
      <c r="D99" s="160"/>
      <c r="E99" s="160"/>
      <c r="F99" s="160"/>
      <c r="G99" s="160"/>
      <c r="H99" s="160"/>
      <c r="K99" s="40"/>
    </row>
    <row r="100" spans="1:11" x14ac:dyDescent="0.2">
      <c r="A100" s="83"/>
      <c r="B100" s="83"/>
      <c r="C100" s="83"/>
      <c r="D100" s="83"/>
      <c r="E100" s="83"/>
      <c r="F100" s="83"/>
      <c r="G100" s="83"/>
      <c r="H100" s="83"/>
      <c r="K100" s="40"/>
    </row>
    <row r="101" spans="1:11" x14ac:dyDescent="0.2">
      <c r="A101" s="163"/>
      <c r="B101" s="163"/>
      <c r="C101" s="163"/>
      <c r="D101" s="163"/>
      <c r="E101" s="163"/>
      <c r="F101" s="163"/>
      <c r="G101" s="44"/>
      <c r="K101" s="40"/>
    </row>
    <row r="102" spans="1:11" x14ac:dyDescent="0.2">
      <c r="A102" s="87"/>
      <c r="B102" s="87"/>
      <c r="C102" s="87"/>
      <c r="D102" s="87"/>
      <c r="E102" s="87"/>
      <c r="F102" s="87"/>
      <c r="G102" s="44"/>
      <c r="K102" s="40"/>
    </row>
    <row r="103" spans="1:11" x14ac:dyDescent="0.2">
      <c r="A103" s="170"/>
      <c r="B103" s="170"/>
      <c r="C103" s="170"/>
      <c r="D103" s="170"/>
      <c r="E103" s="170"/>
      <c r="F103" s="170"/>
      <c r="G103" s="171"/>
      <c r="H103" s="171"/>
      <c r="K103" s="40"/>
    </row>
    <row r="104" spans="1:11" x14ac:dyDescent="0.2">
      <c r="A104" s="160"/>
      <c r="B104" s="160"/>
      <c r="C104" s="160"/>
      <c r="D104" s="160"/>
      <c r="E104" s="160"/>
      <c r="F104" s="160"/>
      <c r="G104" s="160"/>
      <c r="H104" s="160"/>
      <c r="K104" s="40"/>
    </row>
    <row r="105" spans="1:11" x14ac:dyDescent="0.2">
      <c r="A105" s="83"/>
      <c r="B105" s="83"/>
      <c r="C105" s="83"/>
      <c r="D105" s="83"/>
      <c r="E105" s="83"/>
      <c r="F105" s="83"/>
      <c r="G105" s="83"/>
      <c r="H105" s="83"/>
      <c r="K105" s="40"/>
    </row>
    <row r="106" spans="1:11" x14ac:dyDescent="0.2">
      <c r="A106" s="172"/>
      <c r="B106" s="172"/>
      <c r="C106" s="172"/>
      <c r="D106" s="172"/>
      <c r="E106" s="172"/>
      <c r="F106" s="172"/>
      <c r="G106" s="172"/>
      <c r="H106" s="172"/>
      <c r="K106" s="40"/>
    </row>
    <row r="107" spans="1:11" x14ac:dyDescent="0.2">
      <c r="A107" s="88"/>
      <c r="B107" s="88"/>
      <c r="C107" s="88"/>
      <c r="D107" s="88"/>
      <c r="E107" s="88"/>
      <c r="F107" s="88"/>
      <c r="G107" s="88"/>
      <c r="H107" s="88"/>
      <c r="K107" s="40"/>
    </row>
    <row r="108" spans="1:11" x14ac:dyDescent="0.2">
      <c r="A108" s="172"/>
      <c r="B108" s="172"/>
      <c r="C108" s="172"/>
      <c r="D108" s="172"/>
      <c r="E108" s="172"/>
      <c r="F108" s="172"/>
      <c r="G108" s="172"/>
      <c r="H108" s="172"/>
      <c r="K108" s="40"/>
    </row>
    <row r="109" spans="1:11" x14ac:dyDescent="0.2">
      <c r="A109" s="88"/>
      <c r="B109" s="88"/>
      <c r="C109" s="88"/>
      <c r="D109" s="88"/>
      <c r="E109" s="88"/>
      <c r="F109" s="88"/>
      <c r="G109" s="88"/>
      <c r="H109" s="88"/>
      <c r="K109" s="40"/>
    </row>
    <row r="110" spans="1:11" x14ac:dyDescent="0.2">
      <c r="A110" s="51"/>
      <c r="B110" s="88"/>
      <c r="C110" s="88"/>
      <c r="D110" s="88"/>
      <c r="E110" s="88"/>
      <c r="F110" s="88"/>
      <c r="G110" s="88"/>
      <c r="H110" s="88"/>
      <c r="K110" s="40"/>
    </row>
    <row r="111" spans="1:11" x14ac:dyDescent="0.2">
      <c r="A111" s="50"/>
      <c r="B111" s="89"/>
      <c r="C111" s="44"/>
      <c r="D111" s="88"/>
      <c r="F111" s="90"/>
      <c r="G111" s="91"/>
      <c r="H111" s="91"/>
      <c r="K111" s="40"/>
    </row>
    <row r="112" spans="1:11" x14ac:dyDescent="0.2">
      <c r="A112" s="50"/>
      <c r="B112" s="89"/>
      <c r="C112" s="44"/>
      <c r="D112" s="88"/>
      <c r="E112" s="88"/>
      <c r="F112" s="92"/>
      <c r="G112" s="93"/>
      <c r="H112" s="51"/>
      <c r="K112" s="40"/>
    </row>
    <row r="113" spans="1:11" x14ac:dyDescent="0.2">
      <c r="A113" s="50"/>
      <c r="B113" s="93"/>
      <c r="C113" s="51"/>
      <c r="D113" s="88"/>
      <c r="E113" s="88"/>
      <c r="F113" s="92"/>
      <c r="G113" s="93"/>
      <c r="H113" s="88"/>
      <c r="K113" s="40"/>
    </row>
    <row r="114" spans="1:11" x14ac:dyDescent="0.2">
      <c r="A114" s="50"/>
      <c r="B114" s="94"/>
      <c r="C114" s="51"/>
      <c r="D114" s="88"/>
      <c r="E114" s="88"/>
      <c r="F114" s="92"/>
      <c r="G114" s="93"/>
      <c r="H114" s="88"/>
      <c r="K114" s="40"/>
    </row>
    <row r="115" spans="1:11" x14ac:dyDescent="0.2">
      <c r="A115" s="50"/>
      <c r="B115" s="95"/>
      <c r="C115" s="44"/>
      <c r="D115" s="88"/>
      <c r="E115" s="88"/>
      <c r="F115" s="92"/>
      <c r="G115" s="93"/>
      <c r="H115" s="88"/>
      <c r="K115" s="40"/>
    </row>
    <row r="116" spans="1:11" x14ac:dyDescent="0.2">
      <c r="D116" s="88"/>
      <c r="E116" s="88"/>
      <c r="F116" s="92"/>
      <c r="G116" s="93"/>
      <c r="H116" s="88"/>
      <c r="K116" s="40"/>
    </row>
    <row r="117" spans="1:11" x14ac:dyDescent="0.2">
      <c r="A117" s="88"/>
      <c r="B117" s="88"/>
      <c r="C117" s="88"/>
      <c r="D117" s="88"/>
      <c r="E117" s="88"/>
      <c r="F117" s="92"/>
      <c r="G117" s="93"/>
      <c r="H117" s="88"/>
      <c r="K117" s="40"/>
    </row>
    <row r="118" spans="1:11" x14ac:dyDescent="0.2">
      <c r="B118" s="88"/>
      <c r="C118" s="88"/>
      <c r="D118" s="88"/>
      <c r="E118" s="44"/>
      <c r="F118" s="44"/>
      <c r="G118" s="44"/>
      <c r="K118" s="40"/>
    </row>
    <row r="119" spans="1:11" x14ac:dyDescent="0.2">
      <c r="B119" s="88"/>
      <c r="C119" s="88"/>
      <c r="D119" s="88"/>
      <c r="E119" s="96"/>
      <c r="F119" s="44"/>
      <c r="G119" s="44"/>
      <c r="K119" s="40"/>
    </row>
    <row r="120" spans="1:11" x14ac:dyDescent="0.2">
      <c r="B120" s="89"/>
      <c r="C120" s="89"/>
      <c r="D120" s="89"/>
      <c r="E120" s="44"/>
      <c r="F120" s="44"/>
      <c r="G120" s="44"/>
      <c r="K120" s="40"/>
    </row>
    <row r="121" spans="1:11" x14ac:dyDescent="0.2">
      <c r="B121" s="89"/>
      <c r="C121" s="89"/>
      <c r="D121" s="89"/>
      <c r="E121" s="44"/>
      <c r="F121" s="44"/>
      <c r="G121" s="44"/>
      <c r="K121" s="40"/>
    </row>
    <row r="122" spans="1:11" x14ac:dyDescent="0.2">
      <c r="B122" s="93"/>
      <c r="C122" s="89"/>
      <c r="D122" s="89"/>
      <c r="E122" s="96"/>
      <c r="F122" s="44"/>
      <c r="G122" s="44"/>
      <c r="K122" s="40"/>
    </row>
    <row r="123" spans="1:11" x14ac:dyDescent="0.2">
      <c r="B123" s="93"/>
      <c r="C123" s="89"/>
      <c r="D123" s="46"/>
      <c r="E123" s="44"/>
      <c r="F123" s="44"/>
      <c r="G123" s="44"/>
      <c r="K123" s="40"/>
    </row>
    <row r="124" spans="1:11" x14ac:dyDescent="0.2">
      <c r="B124" s="89"/>
      <c r="C124" s="89"/>
      <c r="D124" s="89"/>
      <c r="E124" s="44"/>
      <c r="F124" s="44"/>
      <c r="G124" s="44"/>
      <c r="K124" s="40"/>
    </row>
    <row r="125" spans="1:11" x14ac:dyDescent="0.2">
      <c r="B125" s="89"/>
      <c r="C125" s="89"/>
      <c r="D125" s="89"/>
      <c r="E125" s="44"/>
      <c r="F125" s="44"/>
      <c r="G125" s="44"/>
      <c r="K125" s="40"/>
    </row>
    <row r="126" spans="1:11" x14ac:dyDescent="0.2">
      <c r="A126" s="44"/>
      <c r="B126" s="44"/>
      <c r="C126" s="44"/>
      <c r="D126" s="44"/>
      <c r="E126" s="44"/>
      <c r="F126" s="44"/>
      <c r="G126" s="44"/>
      <c r="K126" s="40"/>
    </row>
    <row r="127" spans="1:11" x14ac:dyDescent="0.2">
      <c r="B127" s="50"/>
      <c r="C127" s="49"/>
      <c r="D127" s="51"/>
      <c r="E127" s="44"/>
      <c r="F127" s="44"/>
      <c r="G127" s="44"/>
      <c r="K127" s="40"/>
    </row>
    <row r="128" spans="1:11" x14ac:dyDescent="0.2">
      <c r="B128" s="50"/>
      <c r="C128" s="66"/>
      <c r="D128" s="97"/>
      <c r="E128" s="44"/>
      <c r="F128" s="44"/>
      <c r="G128" s="44"/>
      <c r="K128" s="40"/>
    </row>
    <row r="129" spans="1:11" x14ac:dyDescent="0.2">
      <c r="A129" s="51"/>
      <c r="B129" s="44"/>
      <c r="C129" s="44"/>
      <c r="D129" s="44"/>
      <c r="E129" s="44"/>
      <c r="F129" s="44"/>
      <c r="G129" s="44"/>
      <c r="K129" s="40"/>
    </row>
    <row r="130" spans="1:11" x14ac:dyDescent="0.2">
      <c r="A130" s="44"/>
      <c r="B130" s="50"/>
      <c r="C130" s="98"/>
      <c r="D130" s="51"/>
      <c r="E130" s="44"/>
      <c r="F130" s="44"/>
      <c r="G130" s="44"/>
      <c r="K130" s="40"/>
    </row>
    <row r="131" spans="1:11" x14ac:dyDescent="0.2">
      <c r="A131" s="44"/>
      <c r="B131" s="50"/>
      <c r="C131" s="99"/>
      <c r="D131" s="51"/>
      <c r="E131" s="44"/>
      <c r="F131" s="44"/>
      <c r="G131" s="44"/>
      <c r="K131" s="40"/>
    </row>
    <row r="132" spans="1:11" x14ac:dyDescent="0.2">
      <c r="A132" s="44"/>
      <c r="B132" s="44"/>
      <c r="C132" s="44"/>
      <c r="D132" s="45"/>
      <c r="E132" s="44"/>
      <c r="F132" s="44"/>
      <c r="G132" s="44"/>
      <c r="K132" s="40"/>
    </row>
    <row r="133" spans="1:11" x14ac:dyDescent="0.2">
      <c r="A133" s="44"/>
      <c r="B133" s="44"/>
      <c r="C133" s="44"/>
      <c r="D133" s="44"/>
      <c r="E133" s="44"/>
      <c r="F133" s="44"/>
      <c r="G133" s="44"/>
      <c r="K133" s="40"/>
    </row>
    <row r="134" spans="1:11" x14ac:dyDescent="0.2">
      <c r="A134" s="50"/>
      <c r="B134" s="100"/>
      <c r="C134" s="44"/>
      <c r="D134" s="44"/>
      <c r="E134" s="44"/>
      <c r="F134" s="44"/>
      <c r="G134" s="44"/>
      <c r="K134" s="40"/>
    </row>
    <row r="135" spans="1:11" x14ac:dyDescent="0.2">
      <c r="A135" s="50"/>
      <c r="B135" s="98"/>
      <c r="C135" s="44"/>
      <c r="D135" s="68"/>
      <c r="E135" s="44"/>
      <c r="F135" s="44"/>
      <c r="G135" s="44"/>
      <c r="K135" s="40"/>
    </row>
    <row r="136" spans="1:11" x14ac:dyDescent="0.2">
      <c r="A136" s="50"/>
      <c r="B136" s="101"/>
      <c r="C136" s="102"/>
      <c r="D136" s="44"/>
      <c r="E136" s="44"/>
      <c r="F136" s="103"/>
      <c r="G136" s="44"/>
      <c r="K136" s="40"/>
    </row>
    <row r="137" spans="1:11" x14ac:dyDescent="0.2">
      <c r="A137" s="50"/>
      <c r="B137" s="104"/>
      <c r="C137" s="105"/>
      <c r="E137" s="44"/>
      <c r="F137" s="44"/>
      <c r="G137" s="44"/>
      <c r="K137" s="40"/>
    </row>
    <row r="138" spans="1:11" x14ac:dyDescent="0.2">
      <c r="A138" s="50"/>
      <c r="B138" s="106"/>
      <c r="C138" s="99"/>
      <c r="E138" s="44"/>
      <c r="F138" s="44"/>
      <c r="G138" s="44"/>
      <c r="K138" s="40"/>
    </row>
    <row r="139" spans="1:11" x14ac:dyDescent="0.2">
      <c r="A139" s="51"/>
      <c r="B139" s="107"/>
      <c r="C139" s="99"/>
      <c r="D139" s="108"/>
      <c r="E139" s="109"/>
      <c r="F139" s="44"/>
      <c r="G139" s="44"/>
      <c r="K139" s="40"/>
    </row>
    <row r="140" spans="1:11" x14ac:dyDescent="0.2">
      <c r="A140" s="50"/>
      <c r="B140" s="110"/>
      <c r="C140" s="44"/>
      <c r="D140" s="111"/>
      <c r="E140" s="44"/>
      <c r="F140" s="44"/>
      <c r="G140" s="44"/>
      <c r="K140" s="40"/>
    </row>
    <row r="141" spans="1:11" x14ac:dyDescent="0.2">
      <c r="A141" s="45"/>
      <c r="B141" s="44"/>
      <c r="C141" s="44"/>
      <c r="D141" s="44"/>
      <c r="E141" s="44"/>
      <c r="F141" s="44"/>
      <c r="G141" s="44"/>
      <c r="K141" s="40"/>
    </row>
    <row r="142" spans="1:11" x14ac:dyDescent="0.2">
      <c r="A142" s="44"/>
      <c r="B142" s="44"/>
      <c r="C142" s="44"/>
      <c r="D142" s="44"/>
      <c r="E142" s="44"/>
      <c r="F142" s="44"/>
      <c r="G142" s="44"/>
      <c r="K142" s="40"/>
    </row>
    <row r="143" spans="1:11" x14ac:dyDescent="0.2">
      <c r="A143" s="44"/>
      <c r="B143" s="44"/>
      <c r="C143" s="44"/>
      <c r="D143" s="44"/>
      <c r="E143" s="44"/>
      <c r="F143" s="44"/>
      <c r="G143" s="44"/>
      <c r="K143" s="40"/>
    </row>
    <row r="144" spans="1:11" x14ac:dyDescent="0.2">
      <c r="A144" s="164"/>
      <c r="B144" s="164"/>
      <c r="C144" s="164"/>
      <c r="D144" s="67"/>
      <c r="E144" s="44"/>
      <c r="F144" s="44"/>
      <c r="G144" s="44"/>
      <c r="K144" s="40"/>
    </row>
    <row r="145" spans="1:11" x14ac:dyDescent="0.2">
      <c r="A145" s="164"/>
      <c r="B145" s="164"/>
      <c r="C145" s="164"/>
      <c r="D145" s="67"/>
      <c r="E145" s="112"/>
      <c r="F145" s="44"/>
      <c r="G145" s="44"/>
      <c r="K145" s="40"/>
    </row>
    <row r="146" spans="1:11" x14ac:dyDescent="0.2">
      <c r="A146" s="50"/>
      <c r="B146" s="50"/>
      <c r="C146" s="50"/>
      <c r="D146" s="44"/>
      <c r="E146" s="44"/>
      <c r="F146" s="44"/>
      <c r="G146" s="44"/>
      <c r="K146" s="40"/>
    </row>
    <row r="147" spans="1:11" x14ac:dyDescent="0.2">
      <c r="A147" s="44"/>
      <c r="B147" s="44"/>
      <c r="C147" s="44"/>
      <c r="D147" s="44"/>
      <c r="E147" s="44"/>
      <c r="F147" s="44"/>
      <c r="G147" s="44"/>
      <c r="K147" s="40"/>
    </row>
    <row r="148" spans="1:11" x14ac:dyDescent="0.2">
      <c r="A148" s="44"/>
      <c r="B148" s="44"/>
      <c r="C148" s="44"/>
      <c r="D148" s="44"/>
      <c r="E148" s="44"/>
      <c r="F148" s="44"/>
      <c r="G148" s="44"/>
      <c r="K148" s="40"/>
    </row>
    <row r="149" spans="1:11" x14ac:dyDescent="0.2">
      <c r="A149" s="164"/>
      <c r="B149" s="164"/>
      <c r="C149" s="164"/>
      <c r="D149" s="66"/>
      <c r="E149" s="105"/>
      <c r="F149" s="44"/>
      <c r="G149" s="44"/>
      <c r="K149" s="40"/>
    </row>
    <row r="150" spans="1:11" x14ac:dyDescent="0.2">
      <c r="A150" s="164"/>
      <c r="B150" s="164"/>
      <c r="C150" s="164"/>
      <c r="D150" s="103"/>
      <c r="E150" s="44"/>
      <c r="F150" s="44"/>
      <c r="G150" s="44"/>
      <c r="K150" s="40"/>
    </row>
    <row r="151" spans="1:11" x14ac:dyDescent="0.2">
      <c r="A151" s="164"/>
      <c r="B151" s="164"/>
      <c r="C151" s="164"/>
      <c r="D151" s="99"/>
      <c r="E151" s="51"/>
      <c r="F151" s="44"/>
      <c r="G151" s="44"/>
      <c r="K151" s="40"/>
    </row>
    <row r="152" spans="1:11" x14ac:dyDescent="0.2">
      <c r="A152" s="164"/>
      <c r="B152" s="164"/>
      <c r="C152" s="164"/>
      <c r="D152" s="107"/>
      <c r="E152" s="113"/>
      <c r="F152" s="88"/>
      <c r="G152" s="114"/>
      <c r="K152" s="40"/>
    </row>
    <row r="153" spans="1:11" x14ac:dyDescent="0.2">
      <c r="A153" s="44"/>
      <c r="B153" s="44"/>
      <c r="C153" s="44"/>
      <c r="D153" s="44"/>
      <c r="E153" s="44"/>
      <c r="F153" s="44"/>
      <c r="G153" s="44"/>
      <c r="K153" s="40"/>
    </row>
    <row r="154" spans="1:11" x14ac:dyDescent="0.2">
      <c r="A154" s="47"/>
      <c r="B154" s="48"/>
      <c r="C154" s="48"/>
      <c r="D154" s="48"/>
      <c r="E154" s="48"/>
      <c r="K154" s="40"/>
    </row>
    <row r="155" spans="1:11" x14ac:dyDescent="0.2">
      <c r="A155" s="47"/>
      <c r="B155" s="48"/>
      <c r="C155" s="48"/>
      <c r="D155" s="48"/>
      <c r="E155" s="48"/>
      <c r="K155" s="40"/>
    </row>
    <row r="156" spans="1:11" x14ac:dyDescent="0.2">
      <c r="A156" s="160"/>
      <c r="B156" s="160"/>
      <c r="C156" s="160"/>
      <c r="D156" s="160"/>
      <c r="E156" s="160"/>
      <c r="F156" s="160"/>
      <c r="G156" s="160"/>
      <c r="H156" s="160"/>
      <c r="K156" s="40"/>
    </row>
    <row r="157" spans="1:11" x14ac:dyDescent="0.2">
      <c r="A157" s="47"/>
      <c r="B157" s="48"/>
      <c r="C157" s="48"/>
      <c r="D157" s="48"/>
      <c r="E157" s="48"/>
      <c r="K157" s="40"/>
    </row>
    <row r="158" spans="1:11" x14ac:dyDescent="0.2">
      <c r="A158" s="162"/>
      <c r="B158" s="162"/>
      <c r="C158" s="162"/>
      <c r="D158" s="162"/>
      <c r="E158" s="162"/>
      <c r="F158" s="162"/>
      <c r="G158" s="162"/>
      <c r="H158" s="162"/>
      <c r="K158" s="40"/>
    </row>
    <row r="159" spans="1:11" x14ac:dyDescent="0.2">
      <c r="A159" s="47"/>
      <c r="B159" s="48"/>
      <c r="C159" s="48"/>
      <c r="D159" s="48"/>
      <c r="E159" s="48"/>
      <c r="K159" s="40"/>
    </row>
    <row r="160" spans="1:11" x14ac:dyDescent="0.2">
      <c r="A160" s="48"/>
      <c r="B160" s="48"/>
      <c r="C160" s="48"/>
      <c r="D160" s="48"/>
      <c r="E160" s="48"/>
      <c r="K160" s="40"/>
    </row>
    <row r="161" spans="1:11" x14ac:dyDescent="0.2">
      <c r="A161" s="47"/>
      <c r="B161" s="48"/>
      <c r="C161" s="48"/>
      <c r="D161" s="48"/>
      <c r="E161" s="48"/>
      <c r="K161" s="40"/>
    </row>
    <row r="162" spans="1:11" x14ac:dyDescent="0.2">
      <c r="A162" s="48"/>
      <c r="B162" s="48"/>
      <c r="C162" s="48"/>
      <c r="D162" s="48"/>
      <c r="E162" s="48"/>
      <c r="K162" s="40"/>
    </row>
    <row r="163" spans="1:11" x14ac:dyDescent="0.2">
      <c r="A163" s="48"/>
      <c r="B163" s="48"/>
      <c r="C163" s="48"/>
      <c r="D163" s="48"/>
      <c r="E163" s="48"/>
      <c r="K163" s="40"/>
    </row>
    <row r="164" spans="1:11" x14ac:dyDescent="0.2">
      <c r="A164" s="48"/>
      <c r="B164" s="48"/>
      <c r="C164" s="48"/>
      <c r="D164" s="48"/>
      <c r="E164" s="48"/>
      <c r="K164" s="40"/>
    </row>
    <row r="165" spans="1:11" x14ac:dyDescent="0.2">
      <c r="A165" s="47"/>
      <c r="B165" s="48"/>
      <c r="C165" s="48"/>
      <c r="D165" s="48"/>
      <c r="E165" s="48"/>
      <c r="K165" s="40"/>
    </row>
    <row r="166" spans="1:11" x14ac:dyDescent="0.2">
      <c r="A166" s="160"/>
      <c r="B166" s="160"/>
      <c r="C166" s="160"/>
      <c r="D166" s="160"/>
      <c r="E166" s="160"/>
      <c r="F166" s="160"/>
      <c r="G166" s="160"/>
      <c r="H166" s="160"/>
      <c r="K166" s="40"/>
    </row>
    <row r="167" spans="1:11" x14ac:dyDescent="0.2">
      <c r="A167" s="47"/>
      <c r="B167" s="48"/>
      <c r="C167" s="48"/>
      <c r="D167" s="48"/>
      <c r="E167" s="48"/>
      <c r="K167" s="40"/>
    </row>
    <row r="168" spans="1:11" x14ac:dyDescent="0.2">
      <c r="A168" s="48"/>
      <c r="B168" s="115"/>
      <c r="C168" s="115"/>
      <c r="D168" s="115"/>
      <c r="E168" s="115"/>
      <c r="K168" s="40"/>
    </row>
    <row r="169" spans="1:11" x14ac:dyDescent="0.2">
      <c r="A169" s="48"/>
      <c r="B169" s="116"/>
      <c r="C169" s="117"/>
      <c r="D169" s="118"/>
      <c r="E169" s="92"/>
      <c r="K169" s="40"/>
    </row>
    <row r="170" spans="1:11" x14ac:dyDescent="0.2">
      <c r="A170" s="48"/>
      <c r="B170" s="116"/>
      <c r="C170" s="117"/>
      <c r="D170" s="118"/>
      <c r="E170" s="92"/>
      <c r="K170" s="40"/>
    </row>
    <row r="171" spans="1:11" x14ac:dyDescent="0.2">
      <c r="A171" s="48"/>
      <c r="B171" s="116"/>
      <c r="C171" s="117"/>
      <c r="D171" s="118"/>
      <c r="E171" s="92"/>
      <c r="K171" s="40"/>
    </row>
    <row r="172" spans="1:11" x14ac:dyDescent="0.2">
      <c r="A172" s="48"/>
      <c r="B172" s="116"/>
      <c r="C172" s="117"/>
      <c r="D172" s="118"/>
      <c r="E172" s="92"/>
      <c r="K172" s="40"/>
    </row>
    <row r="173" spans="1:11" x14ac:dyDescent="0.2">
      <c r="A173" s="48"/>
      <c r="B173" s="116"/>
      <c r="C173" s="117"/>
      <c r="D173" s="118"/>
      <c r="E173" s="92"/>
      <c r="K173" s="40"/>
    </row>
    <row r="174" spans="1:11" x14ac:dyDescent="0.2">
      <c r="A174" s="48"/>
      <c r="B174" s="116"/>
      <c r="C174" s="117"/>
      <c r="D174" s="118"/>
      <c r="E174" s="92"/>
      <c r="K174" s="40"/>
    </row>
    <row r="175" spans="1:11" x14ac:dyDescent="0.2">
      <c r="A175" s="48"/>
      <c r="B175" s="116"/>
      <c r="C175" s="117"/>
      <c r="D175" s="118"/>
      <c r="E175" s="92"/>
      <c r="K175" s="40"/>
    </row>
    <row r="176" spans="1:11" x14ac:dyDescent="0.2">
      <c r="A176" s="47"/>
      <c r="B176" s="116"/>
      <c r="C176" s="117"/>
      <c r="D176" s="118"/>
      <c r="E176" s="92"/>
      <c r="K176" s="40"/>
    </row>
    <row r="177" spans="1:11" x14ac:dyDescent="0.2">
      <c r="A177" s="47"/>
      <c r="B177" s="116"/>
      <c r="C177" s="117"/>
      <c r="D177" s="118"/>
      <c r="E177" s="92"/>
      <c r="K177" s="40"/>
    </row>
    <row r="178" spans="1:11" x14ac:dyDescent="0.2">
      <c r="A178" s="47"/>
      <c r="B178" s="116"/>
      <c r="C178" s="117"/>
      <c r="D178" s="118"/>
      <c r="E178" s="92"/>
      <c r="K178" s="40"/>
    </row>
    <row r="179" spans="1:11" x14ac:dyDescent="0.2">
      <c r="A179" s="47"/>
      <c r="B179" s="116"/>
      <c r="C179" s="117"/>
      <c r="D179" s="118"/>
      <c r="E179" s="92"/>
      <c r="K179" s="40"/>
    </row>
    <row r="180" spans="1:11" x14ac:dyDescent="0.2">
      <c r="A180" s="47"/>
      <c r="B180" s="116"/>
      <c r="C180" s="117"/>
      <c r="D180" s="118"/>
      <c r="E180" s="92"/>
      <c r="K180" s="40"/>
    </row>
    <row r="181" spans="1:11" x14ac:dyDescent="0.2">
      <c r="A181" s="47"/>
      <c r="B181" s="116"/>
      <c r="C181" s="117"/>
      <c r="D181" s="118"/>
      <c r="E181" s="92"/>
      <c r="K181" s="40"/>
    </row>
    <row r="182" spans="1:11" x14ac:dyDescent="0.2">
      <c r="A182" s="47"/>
      <c r="B182" s="116"/>
      <c r="C182" s="117"/>
      <c r="D182" s="118"/>
      <c r="E182" s="92"/>
      <c r="K182" s="40"/>
    </row>
    <row r="183" spans="1:11" x14ac:dyDescent="0.2">
      <c r="A183" s="47"/>
      <c r="B183" s="116"/>
      <c r="C183" s="117"/>
      <c r="D183" s="118"/>
      <c r="E183" s="92"/>
      <c r="K183" s="40"/>
    </row>
    <row r="184" spans="1:11" x14ac:dyDescent="0.2">
      <c r="A184" s="47"/>
      <c r="B184" s="116"/>
      <c r="C184" s="117"/>
      <c r="D184" s="118"/>
      <c r="E184" s="92"/>
      <c r="K184" s="40"/>
    </row>
    <row r="185" spans="1:11" x14ac:dyDescent="0.2">
      <c r="A185" s="47"/>
      <c r="B185" s="116"/>
      <c r="C185" s="117"/>
      <c r="D185" s="118"/>
      <c r="E185" s="92"/>
      <c r="K185" s="40"/>
    </row>
    <row r="186" spans="1:11" x14ac:dyDescent="0.2">
      <c r="A186" s="47"/>
      <c r="B186" s="116"/>
      <c r="C186" s="117"/>
      <c r="D186" s="118"/>
      <c r="E186" s="92"/>
      <c r="K186" s="40"/>
    </row>
    <row r="187" spans="1:11" x14ac:dyDescent="0.2">
      <c r="A187" s="47"/>
      <c r="B187" s="116"/>
      <c r="C187" s="117"/>
      <c r="D187" s="118"/>
      <c r="E187" s="92"/>
      <c r="K187" s="40"/>
    </row>
    <row r="188" spans="1:11" x14ac:dyDescent="0.2">
      <c r="A188" s="44"/>
      <c r="B188" s="44"/>
      <c r="C188" s="44"/>
      <c r="D188" s="44"/>
      <c r="E188" s="44"/>
      <c r="F188" s="44"/>
      <c r="G188" s="44"/>
      <c r="K188" s="40"/>
    </row>
    <row r="189" spans="1:11" x14ac:dyDescent="0.2">
      <c r="A189" s="47"/>
      <c r="B189" s="48"/>
      <c r="C189" s="48"/>
      <c r="D189" s="48"/>
      <c r="E189" s="48"/>
      <c r="K189" s="40"/>
    </row>
    <row r="190" spans="1:11" x14ac:dyDescent="0.2">
      <c r="A190" s="47"/>
      <c r="B190" s="48"/>
      <c r="C190" s="48"/>
      <c r="D190" s="48"/>
      <c r="E190" s="48"/>
      <c r="K190" s="40"/>
    </row>
    <row r="191" spans="1:11" x14ac:dyDescent="0.2">
      <c r="A191" s="160"/>
      <c r="B191" s="160"/>
      <c r="C191" s="160"/>
      <c r="D191" s="160"/>
      <c r="E191" s="160"/>
      <c r="F191" s="160"/>
      <c r="G191" s="160"/>
      <c r="H191" s="160"/>
      <c r="K191" s="40"/>
    </row>
    <row r="192" spans="1:11" x14ac:dyDescent="0.2">
      <c r="A192" s="47"/>
      <c r="B192" s="48"/>
      <c r="C192" s="48"/>
      <c r="D192" s="48"/>
      <c r="E192" s="48"/>
      <c r="K192" s="40"/>
    </row>
    <row r="193" spans="1:11" x14ac:dyDescent="0.2">
      <c r="A193" s="162"/>
      <c r="B193" s="162"/>
      <c r="C193" s="162"/>
      <c r="D193" s="162"/>
      <c r="E193" s="162"/>
      <c r="F193" s="162"/>
      <c r="G193" s="162"/>
      <c r="H193" s="162"/>
      <c r="K193" s="40"/>
    </row>
    <row r="194" spans="1:11" x14ac:dyDescent="0.2">
      <c r="A194" s="47"/>
      <c r="B194" s="48"/>
      <c r="C194" s="48"/>
      <c r="D194" s="48"/>
      <c r="E194" s="48"/>
      <c r="K194" s="40"/>
    </row>
    <row r="195" spans="1:11" x14ac:dyDescent="0.2">
      <c r="A195" s="48"/>
      <c r="B195" s="48"/>
      <c r="C195" s="48"/>
      <c r="D195" s="48"/>
      <c r="E195" s="48"/>
      <c r="K195" s="40"/>
    </row>
    <row r="196" spans="1:11" x14ac:dyDescent="0.2">
      <c r="A196" s="47"/>
      <c r="B196" s="48"/>
      <c r="C196" s="48"/>
      <c r="D196" s="48"/>
      <c r="E196" s="48"/>
      <c r="K196" s="40"/>
    </row>
    <row r="197" spans="1:11" x14ac:dyDescent="0.2">
      <c r="A197" s="48"/>
      <c r="B197" s="48"/>
      <c r="C197" s="48"/>
      <c r="D197" s="48"/>
      <c r="E197" s="48"/>
      <c r="K197" s="40"/>
    </row>
    <row r="198" spans="1:11" x14ac:dyDescent="0.2">
      <c r="A198" s="48"/>
      <c r="B198" s="48"/>
      <c r="C198" s="48"/>
      <c r="D198" s="48"/>
      <c r="E198" s="48"/>
      <c r="K198" s="40"/>
    </row>
    <row r="199" spans="1:11" x14ac:dyDescent="0.2">
      <c r="A199" s="48"/>
      <c r="B199" s="48"/>
      <c r="C199" s="48"/>
      <c r="D199" s="48"/>
      <c r="E199" s="48"/>
      <c r="K199" s="40"/>
    </row>
    <row r="200" spans="1:11" x14ac:dyDescent="0.2">
      <c r="A200" s="47"/>
      <c r="B200" s="48"/>
      <c r="C200" s="48"/>
      <c r="D200" s="48"/>
      <c r="E200" s="48"/>
      <c r="K200" s="40"/>
    </row>
    <row r="201" spans="1:11" x14ac:dyDescent="0.2">
      <c r="A201" s="119"/>
      <c r="B201" s="120"/>
      <c r="C201" s="121"/>
      <c r="D201" s="48"/>
      <c r="E201" s="48"/>
      <c r="K201" s="40"/>
    </row>
    <row r="202" spans="1:11" x14ac:dyDescent="0.2">
      <c r="A202" s="119"/>
      <c r="B202" s="122"/>
      <c r="C202" s="121"/>
      <c r="D202" s="48"/>
      <c r="E202" s="48"/>
      <c r="K202" s="40"/>
    </row>
    <row r="203" spans="1:11" x14ac:dyDescent="0.2">
      <c r="A203" s="119"/>
      <c r="B203" s="123"/>
      <c r="C203" s="48"/>
      <c r="D203" s="48"/>
      <c r="E203" s="48"/>
      <c r="K203" s="40"/>
    </row>
    <row r="204" spans="1:11" x14ac:dyDescent="0.2">
      <c r="A204" s="119"/>
      <c r="B204" s="123"/>
      <c r="C204" s="48"/>
      <c r="D204" s="48"/>
      <c r="E204" s="48"/>
      <c r="K204" s="40"/>
    </row>
    <row r="205" spans="1:11" x14ac:dyDescent="0.2">
      <c r="A205" s="124"/>
      <c r="B205" s="125"/>
      <c r="C205" s="48"/>
      <c r="D205" s="48"/>
      <c r="E205" s="48"/>
      <c r="K205" s="40"/>
    </row>
    <row r="206" spans="1:11" x14ac:dyDescent="0.2">
      <c r="A206" s="119"/>
      <c r="B206" s="121"/>
      <c r="C206" s="48"/>
      <c r="D206" s="48"/>
      <c r="E206" s="48"/>
      <c r="K206" s="40"/>
    </row>
    <row r="207" spans="1:11" x14ac:dyDescent="0.2">
      <c r="A207" s="47"/>
      <c r="B207" s="48"/>
      <c r="C207" s="48"/>
      <c r="D207" s="48"/>
      <c r="E207" s="48"/>
      <c r="K207" s="40"/>
    </row>
    <row r="208" spans="1:11" x14ac:dyDescent="0.2">
      <c r="A208" s="173"/>
      <c r="B208" s="174"/>
      <c r="C208" s="174"/>
      <c r="D208" s="174"/>
      <c r="E208" s="174"/>
      <c r="F208" s="174"/>
      <c r="G208" s="174"/>
      <c r="H208" s="161"/>
      <c r="K208" s="40"/>
    </row>
    <row r="209" spans="1:11" x14ac:dyDescent="0.2">
      <c r="A209" s="173"/>
      <c r="B209" s="174"/>
      <c r="C209" s="174"/>
      <c r="D209" s="174"/>
      <c r="E209" s="174"/>
      <c r="F209" s="174"/>
      <c r="G209" s="174"/>
      <c r="H209" s="161"/>
      <c r="K209" s="40"/>
    </row>
    <row r="210" spans="1:11" x14ac:dyDescent="0.2">
      <c r="A210" s="47"/>
      <c r="B210" s="48"/>
      <c r="C210" s="48"/>
      <c r="D210" s="48"/>
      <c r="E210" s="48"/>
      <c r="K210" s="40"/>
    </row>
    <row r="211" spans="1:11" x14ac:dyDescent="0.2">
      <c r="A211" s="47"/>
      <c r="B211" s="48"/>
      <c r="C211" s="48"/>
      <c r="D211" s="48"/>
      <c r="E211" s="48"/>
      <c r="K211" s="40"/>
    </row>
    <row r="212" spans="1:11" x14ac:dyDescent="0.2">
      <c r="A212" s="47"/>
      <c r="B212" s="48"/>
      <c r="C212" s="48"/>
      <c r="D212" s="48"/>
      <c r="E212" s="48"/>
      <c r="K212" s="40"/>
    </row>
    <row r="213" spans="1:11" x14ac:dyDescent="0.2">
      <c r="A213" s="47"/>
      <c r="B213" s="48"/>
      <c r="C213" s="48"/>
      <c r="D213" s="48"/>
      <c r="E213" s="48"/>
      <c r="K213" s="40"/>
    </row>
    <row r="214" spans="1:11" x14ac:dyDescent="0.2">
      <c r="A214" s="47"/>
      <c r="B214" s="48"/>
      <c r="C214" s="48"/>
      <c r="D214" s="48"/>
      <c r="E214" s="48"/>
      <c r="K214" s="40"/>
    </row>
    <row r="215" spans="1:11" x14ac:dyDescent="0.2">
      <c r="A215" s="47"/>
      <c r="B215" s="48"/>
      <c r="C215" s="48"/>
      <c r="D215" s="48"/>
      <c r="E215" s="48"/>
      <c r="K215" s="40"/>
    </row>
    <row r="216" spans="1:11" x14ac:dyDescent="0.2">
      <c r="A216" s="47"/>
      <c r="B216" s="48"/>
      <c r="C216" s="48"/>
      <c r="D216" s="48"/>
      <c r="E216" s="48"/>
      <c r="K216" s="40"/>
    </row>
    <row r="217" spans="1:11" x14ac:dyDescent="0.2">
      <c r="A217" s="47"/>
      <c r="B217" s="48"/>
      <c r="C217" s="48"/>
      <c r="D217" s="48"/>
      <c r="E217" s="48"/>
      <c r="K217" s="40"/>
    </row>
    <row r="218" spans="1:11" x14ac:dyDescent="0.2">
      <c r="A218" s="47"/>
      <c r="B218" s="48"/>
      <c r="C218" s="48"/>
      <c r="D218" s="48"/>
      <c r="E218" s="48"/>
      <c r="K218" s="40"/>
    </row>
    <row r="219" spans="1:11" x14ac:dyDescent="0.2">
      <c r="A219" s="47"/>
      <c r="B219" s="48"/>
      <c r="C219" s="48"/>
      <c r="D219" s="48"/>
      <c r="E219" s="48"/>
      <c r="K219" s="40"/>
    </row>
    <row r="220" spans="1:11" x14ac:dyDescent="0.2">
      <c r="A220" s="47"/>
      <c r="B220" s="48"/>
      <c r="C220" s="48"/>
      <c r="D220" s="48"/>
      <c r="E220" s="48"/>
      <c r="K220" s="40"/>
    </row>
    <row r="221" spans="1:11" x14ac:dyDescent="0.2">
      <c r="B221" s="126"/>
      <c r="C221" s="90"/>
      <c r="D221" s="90"/>
      <c r="E221" s="90"/>
      <c r="K221" s="40"/>
    </row>
    <row r="222" spans="1:11" x14ac:dyDescent="0.2">
      <c r="B222" s="126"/>
      <c r="C222" s="90"/>
      <c r="D222" s="90"/>
      <c r="E222" s="90"/>
      <c r="K222" s="40"/>
    </row>
    <row r="223" spans="1:11" x14ac:dyDescent="0.2">
      <c r="B223" s="126"/>
      <c r="C223" s="90"/>
      <c r="D223" s="90"/>
      <c r="E223" s="90"/>
      <c r="K223" s="40"/>
    </row>
  </sheetData>
  <mergeCells count="43">
    <mergeCell ref="A166:H166"/>
    <mergeCell ref="A191:H191"/>
    <mergeCell ref="A193:H193"/>
    <mergeCell ref="A208:H208"/>
    <mergeCell ref="A209:H209"/>
    <mergeCell ref="A158:H158"/>
    <mergeCell ref="A103:H103"/>
    <mergeCell ref="A104:H104"/>
    <mergeCell ref="A106:H106"/>
    <mergeCell ref="A108:H108"/>
    <mergeCell ref="A144:C144"/>
    <mergeCell ref="A145:C145"/>
    <mergeCell ref="A149:C149"/>
    <mergeCell ref="A150:C150"/>
    <mergeCell ref="A151:C151"/>
    <mergeCell ref="A152:C152"/>
    <mergeCell ref="A156:H156"/>
    <mergeCell ref="A37:G37"/>
    <mergeCell ref="A101:F101"/>
    <mergeCell ref="A46:H46"/>
    <mergeCell ref="A49:D49"/>
    <mergeCell ref="A57:H57"/>
    <mergeCell ref="A84:B84"/>
    <mergeCell ref="A85:B85"/>
    <mergeCell ref="D85:H85"/>
    <mergeCell ref="A89:B89"/>
    <mergeCell ref="A93:H93"/>
    <mergeCell ref="A95:H95"/>
    <mergeCell ref="A97:F97"/>
    <mergeCell ref="A99:H99"/>
    <mergeCell ref="A9:H9"/>
    <mergeCell ref="A18:H18"/>
    <mergeCell ref="A33:H33"/>
    <mergeCell ref="A2:A8"/>
    <mergeCell ref="B2:G2"/>
    <mergeCell ref="H2:H8"/>
    <mergeCell ref="B3:G6"/>
    <mergeCell ref="B7:C8"/>
    <mergeCell ref="D7:E8"/>
    <mergeCell ref="F7:G8"/>
    <mergeCell ref="A10:H10"/>
    <mergeCell ref="A22:H22"/>
    <mergeCell ref="A24:H24"/>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Boc marinera</vt:lpstr>
      <vt:lpstr>Caja de derivación Montenegro</vt:lpstr>
      <vt:lpstr>'Boc marinera'!Área_de_impresión</vt:lpstr>
      <vt:lpstr>'Boc marinera'!Títulos_a_imprimir</vt:lpstr>
    </vt:vector>
  </TitlesOfParts>
  <Company>SANEAR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SANEAR5</dc:creator>
  <cp:lastModifiedBy>WinuE</cp:lastModifiedBy>
  <cp:lastPrinted>2011-04-04T19:57:23Z</cp:lastPrinted>
  <dcterms:created xsi:type="dcterms:W3CDTF">2001-01-25T14:48:02Z</dcterms:created>
  <dcterms:modified xsi:type="dcterms:W3CDTF">2014-07-11T16:33:31Z</dcterms:modified>
</cp:coreProperties>
</file>